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educationnorthwest-my.sharepoint.com/personal/da'shon_carr_ednw_org/Documents/"/>
    </mc:Choice>
  </mc:AlternateContent>
  <xr:revisionPtr revIDLastSave="0" documentId="8_{08688BD5-1DEF-4AD7-9B8C-21AED3E338EF}" xr6:coauthVersionLast="47" xr6:coauthVersionMax="47" xr10:uidLastSave="{00000000-0000-0000-0000-000000000000}"/>
  <bookViews>
    <workbookView xWindow="28680" yWindow="-120" windowWidth="29040" windowHeight="15720" xr2:uid="{DC3CF125-2B57-44CB-A244-BB0B78E333BC}"/>
  </bookViews>
  <sheets>
    <sheet name="Importance" sheetId="1" r:id="rId1"/>
    <sheet name="Impact Analysis" sheetId="2" r:id="rId2"/>
  </sheets>
  <definedNames>
    <definedName name="_xlnm._FilterDatabase" localSheetId="1" hidden="1">'Impact Analysis'!$A$6:$N$58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0" i="2" l="1"/>
  <c r="B82" i="2"/>
  <c r="C109" i="2"/>
  <c r="C108" i="2"/>
  <c r="C107" i="2"/>
  <c r="C98" i="2"/>
  <c r="C77" i="2"/>
  <c r="B89" i="2"/>
  <c r="B88" i="2"/>
  <c r="B87" i="2"/>
  <c r="B86" i="2"/>
  <c r="B85" i="2"/>
  <c r="B73" i="2"/>
  <c r="B81" i="2"/>
  <c r="C72" i="2"/>
  <c r="B80" i="2"/>
  <c r="B79" i="2"/>
  <c r="B78" i="2"/>
  <c r="B77" i="2"/>
  <c r="B72" i="2"/>
  <c r="B71" i="2"/>
  <c r="B70" i="2"/>
  <c r="B69" i="2"/>
  <c r="B68" i="2"/>
  <c r="C95" i="2"/>
  <c r="B108" i="2"/>
  <c r="B107" i="2"/>
  <c r="B106" i="2"/>
  <c r="B105" i="2"/>
  <c r="B104" i="2"/>
  <c r="C106" i="2"/>
  <c r="C105" i="2"/>
  <c r="C104" i="2"/>
  <c r="B109" i="2"/>
  <c r="C85" i="2"/>
  <c r="C86" i="2"/>
  <c r="C87" i="2"/>
  <c r="C88" i="2"/>
  <c r="C89" i="2"/>
  <c r="C90" i="2"/>
  <c r="C100" i="2"/>
  <c r="C99" i="2"/>
  <c r="B100" i="2"/>
  <c r="B99" i="2"/>
  <c r="B98" i="2"/>
  <c r="B97" i="2"/>
  <c r="B96" i="2"/>
  <c r="B95" i="2"/>
  <c r="C68" i="2"/>
  <c r="C97" i="2"/>
  <c r="C96" i="2"/>
  <c r="C70" i="2"/>
  <c r="C82" i="2"/>
  <c r="C81" i="2"/>
  <c r="C80" i="2"/>
  <c r="C73" i="2"/>
  <c r="C79" i="2"/>
  <c r="C78" i="2"/>
  <c r="C71" i="2"/>
  <c r="C69" i="2"/>
  <c r="D90" i="2" l="1"/>
  <c r="D82" i="2"/>
  <c r="D73" i="2"/>
  <c r="D88" i="2"/>
  <c r="D87" i="2"/>
  <c r="D81" i="2"/>
  <c r="D89" i="2"/>
  <c r="D86" i="2"/>
  <c r="D85" i="2"/>
  <c r="D105" i="2"/>
  <c r="D78" i="2"/>
  <c r="D80" i="2"/>
  <c r="D104" i="2"/>
  <c r="D108" i="2"/>
  <c r="D106" i="2"/>
  <c r="D107" i="2"/>
  <c r="D109" i="2"/>
  <c r="D77" i="2"/>
  <c r="D79" i="2"/>
  <c r="D100" i="2"/>
  <c r="D95" i="2"/>
  <c r="D98" i="2"/>
  <c r="D96" i="2"/>
  <c r="D97" i="2"/>
  <c r="D99" i="2"/>
  <c r="D71" i="2"/>
  <c r="D72" i="2"/>
  <c r="D68" i="2"/>
  <c r="D69" i="2"/>
  <c r="D7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tc={D849B8D9-AFEE-4A2B-8130-B1EF16AD9C49}</author>
    <author>tc={59902579-AA11-45E7-A1DF-ABC0049EB947}</author>
    <author>tc={C858EC56-C8C0-4F92-B3B8-7428F6C8A8DA}</author>
    <author>tc={94BF339E-EEC6-46F8-BC4B-97A1C81523EE}</author>
    <author>tc={A3AD4544-31CF-4715-A3E9-10C940AB3286}</author>
  </authors>
  <commentList>
    <comment ref="E67" authorId="0" shapeId="0" xr:uid="{D849B8D9-AFEE-4A2B-8130-B1EF16AD9C49}">
      <text>
        <t>[Threaded comment]
Your version of Excel allows you to read this threaded comment; however, any edits to it will get removed if the file is opened in a newer version of Excel. Learn more: https://go.microsoft.com/fwlink/?linkid=870924
Comment:
    @Michelle Hodara wondering if there should be a column that explains what each gap means like we did in the toolkit.</t>
      </text>
    </comment>
    <comment ref="E76" authorId="1" shapeId="0" xr:uid="{59902579-AA11-45E7-A1DF-ABC0049EB947}">
      <text>
        <t>[Threaded comment]
Your version of Excel allows you to read this threaded comment; however, any edits to it will get removed if the file is opened in a newer version of Excel. Learn more: https://go.microsoft.com/fwlink/?linkid=870924
Comment:
    @Michelle Hodara wondering if there should be a column that explains what each gap means like we did in the toolkit.</t>
      </text>
    </comment>
    <comment ref="E84" authorId="2" shapeId="0" xr:uid="{C858EC56-C8C0-4F92-B3B8-7428F6C8A8DA}">
      <text>
        <t>[Threaded comment]
Your version of Excel allows you to read this threaded comment; however, any edits to it will get removed if the file is opened in a newer version of Excel. Learn more: https://go.microsoft.com/fwlink/?linkid=870924
Comment:
    @Michelle Hodara wondering if there should be a column that explains what each gap means like we did in the toolkit.</t>
      </text>
    </comment>
    <comment ref="E94" authorId="3" shapeId="0" xr:uid="{94BF339E-EEC6-46F8-BC4B-97A1C81523EE}">
      <text>
        <t>[Threaded comment]
Your version of Excel allows you to read this threaded comment; however, any edits to it will get removed if the file is opened in a newer version of Excel. Learn more: https://go.microsoft.com/fwlink/?linkid=870924
Comment:
    @Michelle Hodara wondering if there should be a column that explains what each gap means like we did in the toolkit.</t>
      </text>
    </comment>
    <comment ref="E103" authorId="4" shapeId="0" xr:uid="{A3AD4544-31CF-4715-A3E9-10C940AB3286}">
      <text>
        <t>[Threaded comment]
Your version of Excel allows you to read this threaded comment; however, any edits to it will get removed if the file is opened in a newer version of Excel. Learn more: https://go.microsoft.com/fwlink/?linkid=870924
Comment:
    @Michelle Hodara wondering if there should be a column that explains what each gap means like we did in the toolkit.
Reply:
    Yes, I love that idea!</t>
      </text>
    </comment>
  </commentList>
</comments>
</file>

<file path=xl/sharedStrings.xml><?xml version="1.0" encoding="utf-8"?>
<sst xmlns="http://schemas.openxmlformats.org/spreadsheetml/2006/main" count="558" uniqueCount="218">
  <si>
    <r>
      <rPr>
        <sz val="11"/>
        <color rgb="FF000000"/>
        <rFont val="Aptos Narrow"/>
        <scheme val="minor"/>
      </rPr>
      <t>Education Northwest (EDNW) and the Washington Student Achievement Council (WSAC) partnered to develop a tool to support basic needs and student services practitioners in evaluating the reach and effectiveness of their enhanced outreach messages. This resource guides practitioners through assessing message delivery rates, identifying gaps in targeted outreach, and collaborating with their Institutional Research Office. The tool includes step-by-step strategies for analyzing and disaggregating message data to determine how to improve messaing for hard-to-reach student populations and ensure they have access to the resources that support their success.
This Excel workbook is intended to support college staff members and practitioners with</t>
    </r>
    <r>
      <rPr>
        <b/>
        <sz val="11"/>
        <color rgb="FF000000"/>
        <rFont val="Aptos Narrow"/>
        <scheme val="minor"/>
      </rPr>
      <t xml:space="preserve"> </t>
    </r>
    <r>
      <rPr>
        <sz val="11"/>
        <color rgb="FF000000"/>
        <rFont val="Aptos Narrow"/>
        <scheme val="minor"/>
      </rPr>
      <t xml:space="preserve">step 4 of the Impact Analysis Tool: </t>
    </r>
    <r>
      <rPr>
        <b/>
        <sz val="11"/>
        <color rgb="FF000000"/>
        <rFont val="Aptos Narrow"/>
        <scheme val="minor"/>
      </rPr>
      <t>Analyze and identify which students are (and are not) being reached.</t>
    </r>
    <r>
      <rPr>
        <sz val="11"/>
        <color rgb="FF000000"/>
        <rFont val="Aptos Narrow"/>
        <scheme val="minor"/>
      </rPr>
      <t xml:space="preserve"> This provides a structured way to organize and analyze student-level campaign data, helping practitioners identify potential gaps in outreach efforts or student utilization of basic needs resources and support.</t>
    </r>
  </si>
  <si>
    <t>Provide the STUDENT IDs to your Institutional Research Office to obtain student identifiers that can be matched with your campaign data. First, export your campaign data into a CSV or EXCEL document, then add columns of the student identifier you would like. The example spreadsheet can serve as a starting point for sharing this information with your Institutional Research Office team.</t>
  </si>
  <si>
    <t xml:space="preserve">This data will come from your message platform. </t>
  </si>
  <si>
    <t>This data should come from your basic needs office; make sure you have the most recent data that fits within the timeline of when you sent your campaign to students.</t>
  </si>
  <si>
    <t>This information should be available through your Institutional Research Office.</t>
  </si>
  <si>
    <t>Engagement Data</t>
  </si>
  <si>
    <t>Basic Needs Office Data</t>
  </si>
  <si>
    <t>Student-Level Demographics</t>
  </si>
  <si>
    <t>Student First Name</t>
  </si>
  <si>
    <t>Student  Last Name</t>
  </si>
  <si>
    <t>Delivered message</t>
  </si>
  <si>
    <t xml:space="preserve">Open message </t>
  </si>
  <si>
    <t>Clicked hyperlink</t>
  </si>
  <si>
    <t>Unsubscribed to campaign</t>
  </si>
  <si>
    <t>Made an appointment</t>
  </si>
  <si>
    <t>Applied for public benefits</t>
  </si>
  <si>
    <t xml:space="preserve">Student ID </t>
  </si>
  <si>
    <t>Pell Grant recipient</t>
  </si>
  <si>
    <t>Parenting student status</t>
  </si>
  <si>
    <t>Veteran status</t>
  </si>
  <si>
    <t>Part-time student</t>
  </si>
  <si>
    <t>Full-time student</t>
  </si>
  <si>
    <t>Student First Name 01</t>
  </si>
  <si>
    <t>Student Last Name 01</t>
  </si>
  <si>
    <t>Yes</t>
  </si>
  <si>
    <t>No</t>
  </si>
  <si>
    <t>ID 01</t>
  </si>
  <si>
    <t>Student First Name 02</t>
  </si>
  <si>
    <t>Student Last Name 02</t>
  </si>
  <si>
    <t>ID 02</t>
  </si>
  <si>
    <t>Student First Name 03</t>
  </si>
  <si>
    <t>Student Last Name 03</t>
  </si>
  <si>
    <t>ID 03</t>
  </si>
  <si>
    <t>Student First Name 04</t>
  </si>
  <si>
    <t>Student Last Name 04</t>
  </si>
  <si>
    <t>ID 04</t>
  </si>
  <si>
    <t>Student First Name 05</t>
  </si>
  <si>
    <t>Student Last Name 05</t>
  </si>
  <si>
    <t>ID 05</t>
  </si>
  <si>
    <t>Student First Name 06</t>
  </si>
  <si>
    <t>Student Last Name 06</t>
  </si>
  <si>
    <t>ID 06</t>
  </si>
  <si>
    <t>Student First Name 07</t>
  </si>
  <si>
    <t>Student Last Name 07</t>
  </si>
  <si>
    <t>ID 07</t>
  </si>
  <si>
    <t>Student First Name 08</t>
  </si>
  <si>
    <t>Student Last Name 08</t>
  </si>
  <si>
    <t xml:space="preserve">No </t>
  </si>
  <si>
    <t>ID 08</t>
  </si>
  <si>
    <t>Student First Name 09</t>
  </si>
  <si>
    <t>Student Last Name 09</t>
  </si>
  <si>
    <t>ID 09</t>
  </si>
  <si>
    <t>Student First Name 10</t>
  </si>
  <si>
    <t>Student Last Name 10</t>
  </si>
  <si>
    <t>ID 10</t>
  </si>
  <si>
    <t>Student First Name 11</t>
  </si>
  <si>
    <t>Student Last Name 11</t>
  </si>
  <si>
    <t>ID 11</t>
  </si>
  <si>
    <t>Student First Name 12</t>
  </si>
  <si>
    <t>Student Last Name 12</t>
  </si>
  <si>
    <t>ID 12</t>
  </si>
  <si>
    <t>Student First Name 13</t>
  </si>
  <si>
    <t>Student Last Name 13</t>
  </si>
  <si>
    <t>ID 13</t>
  </si>
  <si>
    <t>Student First Name 14</t>
  </si>
  <si>
    <t>Student Last Name 14</t>
  </si>
  <si>
    <t>ID 14</t>
  </si>
  <si>
    <t>Student First Name 15</t>
  </si>
  <si>
    <t>Student Last Name 15</t>
  </si>
  <si>
    <t>ID 15</t>
  </si>
  <si>
    <t>Student First Name 16</t>
  </si>
  <si>
    <t>Student Last Name 16</t>
  </si>
  <si>
    <t>ID 16</t>
  </si>
  <si>
    <t>Student First Name 17</t>
  </si>
  <si>
    <t>Student Last Name 17</t>
  </si>
  <si>
    <t>ID 17</t>
  </si>
  <si>
    <t>Student First Name 18</t>
  </si>
  <si>
    <t>Student Last Name 18</t>
  </si>
  <si>
    <t>ID 18</t>
  </si>
  <si>
    <t>Student First Name 19</t>
  </si>
  <si>
    <t>Student Last Name 19</t>
  </si>
  <si>
    <t>ID 19</t>
  </si>
  <si>
    <t>Student First Name 20</t>
  </si>
  <si>
    <t>Student Last Name 20</t>
  </si>
  <si>
    <t>ID 20</t>
  </si>
  <si>
    <t>Student First Name 21</t>
  </si>
  <si>
    <t>Student Last Name 21</t>
  </si>
  <si>
    <t>ID 21</t>
  </si>
  <si>
    <t>Student First Name 22</t>
  </si>
  <si>
    <t>Student Last Name 22</t>
  </si>
  <si>
    <t>ID 22</t>
  </si>
  <si>
    <t>Student First Name 23</t>
  </si>
  <si>
    <t>Student Last Name 23</t>
  </si>
  <si>
    <t>ID 23</t>
  </si>
  <si>
    <t>Student First Name 24</t>
  </si>
  <si>
    <t>Student Last Name 24</t>
  </si>
  <si>
    <t>ID 24</t>
  </si>
  <si>
    <t>Student First Name 25</t>
  </si>
  <si>
    <t>Student Last Name 25</t>
  </si>
  <si>
    <t>ID 25</t>
  </si>
  <si>
    <t>Student First Name 26</t>
  </si>
  <si>
    <t>Student Last Name 26</t>
  </si>
  <si>
    <t>ID 26</t>
  </si>
  <si>
    <t>Student First Name 27</t>
  </si>
  <si>
    <t>Student Last Name 27</t>
  </si>
  <si>
    <t>ID 27</t>
  </si>
  <si>
    <t>Student First Name 28</t>
  </si>
  <si>
    <t>Student Last Name 28</t>
  </si>
  <si>
    <t>ID 28</t>
  </si>
  <si>
    <t>Student First Name 29</t>
  </si>
  <si>
    <t>Student Last Name 29</t>
  </si>
  <si>
    <t>ID 29</t>
  </si>
  <si>
    <t>Student First Name 30</t>
  </si>
  <si>
    <t>Student Last Name 30</t>
  </si>
  <si>
    <t>ID 30</t>
  </si>
  <si>
    <t>Student First Name 31</t>
  </si>
  <si>
    <t>Student Last Name 31</t>
  </si>
  <si>
    <t>ID 31</t>
  </si>
  <si>
    <t>Student First Name 32</t>
  </si>
  <si>
    <t>Student Last Name 32</t>
  </si>
  <si>
    <t>ID 32</t>
  </si>
  <si>
    <t>Student First Name 33</t>
  </si>
  <si>
    <t>Student Last Name 33</t>
  </si>
  <si>
    <t>ID 33</t>
  </si>
  <si>
    <t>Student First Name 34</t>
  </si>
  <si>
    <t>Student Last Name 34</t>
  </si>
  <si>
    <t>ID 34</t>
  </si>
  <si>
    <t>Student First Name 35</t>
  </si>
  <si>
    <t>Student Last Name 35</t>
  </si>
  <si>
    <t>ID 35</t>
  </si>
  <si>
    <t>Student First Name 36</t>
  </si>
  <si>
    <t>Student Last Name 36</t>
  </si>
  <si>
    <t>ID 36</t>
  </si>
  <si>
    <t>Student First Name 37</t>
  </si>
  <si>
    <t>Student Last Name 37</t>
  </si>
  <si>
    <t>ID 37</t>
  </si>
  <si>
    <t>Student First Name 38</t>
  </si>
  <si>
    <t>Student Last Name 38</t>
  </si>
  <si>
    <t>ID 38</t>
  </si>
  <si>
    <t>Student First Name 39</t>
  </si>
  <si>
    <t>Student Last Name 39</t>
  </si>
  <si>
    <t>ID 39</t>
  </si>
  <si>
    <t>Student First Name 40</t>
  </si>
  <si>
    <t>Student Last Name 40</t>
  </si>
  <si>
    <t>ID 40</t>
  </si>
  <si>
    <t>Student First Name 41</t>
  </si>
  <si>
    <t>Student Last Name 41</t>
  </si>
  <si>
    <t>ID 41</t>
  </si>
  <si>
    <t>Student First Name 42</t>
  </si>
  <si>
    <t>Student Last Name 42</t>
  </si>
  <si>
    <t>ID 42</t>
  </si>
  <si>
    <t>Student First Name 43</t>
  </si>
  <si>
    <t>Student Last Name 43</t>
  </si>
  <si>
    <t>ID 43</t>
  </si>
  <si>
    <t>Student First Name 44</t>
  </si>
  <si>
    <t>Student Last Name 44</t>
  </si>
  <si>
    <t>ID 44</t>
  </si>
  <si>
    <t>Student First Name 45</t>
  </si>
  <si>
    <t>Student Last Name 45</t>
  </si>
  <si>
    <t>ID 45</t>
  </si>
  <si>
    <t>Student First Name 46</t>
  </si>
  <si>
    <t>Student Last Name 46</t>
  </si>
  <si>
    <t>ID 46</t>
  </si>
  <si>
    <t>Student First Name 47</t>
  </si>
  <si>
    <t>Student Last Name 47</t>
  </si>
  <si>
    <t>ID 47</t>
  </si>
  <si>
    <t>Student First Name 48</t>
  </si>
  <si>
    <t>Student Last Name 48</t>
  </si>
  <si>
    <t>ID 48</t>
  </si>
  <si>
    <t>Student First Name 49</t>
  </si>
  <si>
    <t>Student Last Name 49</t>
  </si>
  <si>
    <t>ID 49</t>
  </si>
  <si>
    <t>Student First Name 50</t>
  </si>
  <si>
    <t>Student Last Name 50</t>
  </si>
  <si>
    <t>ID 50</t>
  </si>
  <si>
    <t>Impact Analysis</t>
  </si>
  <si>
    <t>Student population interest</t>
  </si>
  <si>
    <t>Delivery rate</t>
  </si>
  <si>
    <t>Open rate</t>
  </si>
  <si>
    <t>Gap</t>
  </si>
  <si>
    <t>What does this analysis say?</t>
  </si>
  <si>
    <t>59 percent of your students who are Pell Grant recipients received your message, but only  30 percent opened it.</t>
  </si>
  <si>
    <t>22 percent of your students who are parenting students received your message, but only 10 percent opened it.</t>
  </si>
  <si>
    <t>13 percent of your students who have veteran status received your message, but none of them opened  it.</t>
  </si>
  <si>
    <t>59 percent of your students who are part-time received your message, but only  33 percent opened  it.</t>
  </si>
  <si>
    <t>50 percent of your students who are full-time received your message, but only  26 percent opened it.</t>
  </si>
  <si>
    <t>Overall campaign</t>
  </si>
  <si>
    <t>92 percent of your students received your message, but only 30 percent opened it.</t>
  </si>
  <si>
    <t>Clicked hyperlink rate</t>
  </si>
  <si>
    <t>Of the 30 percent of your students who are Pell Grant recipients and opened the message, only 15 percent clicked the hyperlink.</t>
  </si>
  <si>
    <t>Of the 10 percent of your students who are parenting students and opened the message, none of them clicked the hyperlink.</t>
  </si>
  <si>
    <t>No students with veteran status opened the message or clicked the hyperlink.</t>
  </si>
  <si>
    <t>Of the 33 percent of your students who are part-time and opened the message, only 22 percent clicked the hyperlink.</t>
  </si>
  <si>
    <t>Of the 26 percent of your students who are full-time and opened the message, only 13 percent clicked the hyperlink.</t>
  </si>
  <si>
    <t>Overall</t>
  </si>
  <si>
    <t>Of the 30 percent of your students who opened the message, only 18 percent clicked the hyperlink.</t>
  </si>
  <si>
    <t>Unsubscribed rate</t>
  </si>
  <si>
    <t>Of the 30 percent of your students who are Pell Grant recipients and opened the message, 15 percent unsubscribed from the campaign.</t>
  </si>
  <si>
    <t>Of  the 10 percent of your students who are parenting students and opened the message, 10 percent unsubscribed from the campaign.</t>
  </si>
  <si>
    <t>No students with veteran status opened the message or unsubscribed from the campaign.</t>
  </si>
  <si>
    <t>Of the 33 percent of your students who are part-time and opened the message, only 15 percent unsubscribed from the campaign.</t>
  </si>
  <si>
    <t>Of the 26 percent of your students who are Pell Grant recipients and opened the message, only 13 percent unsubscribed from the campaign.</t>
  </si>
  <si>
    <t>Of the 30 percent of your students who opened the message, only 14 percent unsubscribed from the campaign.</t>
  </si>
  <si>
    <t>Percentage of students who opened the message and made an appointment with the basic needs office</t>
  </si>
  <si>
    <t>Of the 30 percent of your students who are Pell Grant recipients and opened the message, only 4 percent made an appointment with the basic needs office.</t>
  </si>
  <si>
    <t>Of the 10 percent of your students who are parenting students and opened the message, none made an appointment with the basic needs office.</t>
  </si>
  <si>
    <t>Because no students with veteran status opened the message, it's  not possible to assess whether there is a gap between message engagement and making an appointment with the basic needs office.</t>
  </si>
  <si>
    <t>Of the 33 percent of your students who are part-time and opened the message, only 7 percent made an appointment with the basic needs office.</t>
  </si>
  <si>
    <t>Of the 26 percent of your students who are part-time and opened the message, none made an appointment with the basic needs office.</t>
  </si>
  <si>
    <t>Of the 30 percent of students who opened the message, only 6 percent made an appointment with the basic needs office.</t>
  </si>
  <si>
    <t>Student population characteristic</t>
  </si>
  <si>
    <t>Percentage of students who opened the message and applied for public benefits</t>
  </si>
  <si>
    <t>Of the 30 percent of students who are Pell Grant recipients and opened the message, 7 percent applied for public benefits.</t>
  </si>
  <si>
    <t>Of the 10 percent of students who are parenting students and opened the message, none applied for public benefits.</t>
  </si>
  <si>
    <t>Because no students with veteran status opened the message, it's not possible to assess whether there is a gap between message engagement and applying for public benefits.</t>
  </si>
  <si>
    <t>Of the 33 percent of students who are part-time and opened the message, 11 percent applied for public benefits.</t>
  </si>
  <si>
    <t>Of the 26 percent of students who are full-time and opened the message, 11 percent applied for public benefits.</t>
  </si>
  <si>
    <t>Of the 30 percent of students who opened the message, 11 percent applied for the public benefts.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</si>
</sst>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b/>
      <sz val="11"/>
      <color theme="0"/>
      <name val="Aptos Narrow"/>
      <family val="2"/>
      <scheme val="minor"/>
    </font>
    <font>
      <b/>
      <sz val="11"/>
      <color theme="1"/>
      <name val="Aptos Narrow"/>
      <family val="2"/>
      <scheme val="minor"/>
    </font>
    <font>
      <sz val="8"/>
      <name val="Aptos Narrow"/>
      <family val="2"/>
      <scheme val="minor"/>
    </font>
    <font>
      <sz val="11"/>
      <color theme="1"/>
      <name val="Aptos Narrow"/>
      <family val="2"/>
      <scheme val="minor"/>
    </font>
    <font>
      <b/>
      <i/>
      <sz val="11"/>
      <color theme="1"/>
      <name val="Aptos Narrow"/>
      <family val="2"/>
      <scheme val="minor"/>
    </font>
    <font>
      <b/>
      <i/>
      <sz val="11"/>
      <name val="Aptos Narrow"/>
      <family val="2"/>
      <scheme val="minor"/>
    </font>
    <font>
      <sz val="24"/>
      <color theme="0"/>
      <name val="Aptos Narrow"/>
      <family val="2"/>
      <scheme val="minor"/>
    </font>
    <font>
      <i/>
      <sz val="11"/>
      <color theme="1"/>
      <name val="Aptos Narrow"/>
      <family val="2"/>
      <scheme val="minor"/>
    </font>
    <font>
      <sz val="11"/>
      <color rgb="FF000000"/>
      <name val="Aptos Narrow"/>
      <scheme val="minor"/>
    </font>
    <font>
      <b/>
      <sz val="11"/>
      <color rgb="FF000000"/>
      <name val="Aptos Narrow"/>
      <scheme val="minor"/>
    </font>
  </fonts>
  <fills count="12">
    <fill>
      <patternFill patternType="none"/>
    </fill>
    <fill>
      <patternFill patternType="gray125"/>
    </fill>
    <fill>
      <patternFill patternType="solid">
        <fgColor theme="2" tint="-9.9978637043366805E-2"/>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9"/>
        <bgColor indexed="64"/>
      </patternFill>
    </fill>
    <fill>
      <patternFill patternType="solid">
        <fgColor theme="9" tint="0.79998168889431442"/>
        <bgColor indexed="64"/>
      </patternFill>
    </fill>
    <fill>
      <patternFill patternType="solid">
        <fgColor theme="2" tint="-0.499984740745262"/>
        <bgColor indexed="64"/>
      </patternFill>
    </fill>
    <fill>
      <patternFill patternType="solid">
        <fgColor theme="3" tint="0.89999084444715716"/>
        <bgColor indexed="64"/>
      </patternFill>
    </fill>
    <fill>
      <patternFill patternType="solid">
        <fgColor theme="4"/>
        <bgColor indexed="64"/>
      </patternFill>
    </fill>
    <fill>
      <patternFill patternType="solid">
        <fgColor rgb="FF00B0F0"/>
        <bgColor indexed="64"/>
      </patternFill>
    </fill>
    <fill>
      <patternFill patternType="solid">
        <fgColor theme="5"/>
        <bgColor indexed="64"/>
      </patternFill>
    </fill>
  </fills>
  <borders count="3">
    <border>
      <left/>
      <right/>
      <top/>
      <bottom/>
      <diagonal/>
    </border>
    <border>
      <left/>
      <right/>
      <top/>
      <bottom style="double">
        <color indexed="64"/>
      </bottom>
      <diagonal/>
    </border>
    <border>
      <left/>
      <right/>
      <top style="thin">
        <color indexed="64"/>
      </top>
      <bottom style="double">
        <color indexed="64"/>
      </bottom>
      <diagonal/>
    </border>
  </borders>
  <cellStyleXfs count="2">
    <xf numFmtId="0" fontId="0" fillId="0" borderId="0"/>
    <xf numFmtId="9" fontId="4" fillId="0" borderId="0" applyFont="0" applyFill="0" applyBorder="0" applyAlignment="0" applyProtection="0"/>
  </cellStyleXfs>
  <cellXfs count="44">
    <xf numFmtId="0" fontId="0" fillId="0" borderId="0" xfId="0"/>
    <xf numFmtId="0" fontId="0" fillId="6" borderId="0" xfId="0" applyFill="1"/>
    <xf numFmtId="0" fontId="2" fillId="3" borderId="1" xfId="0" applyFont="1" applyFill="1" applyBorder="1" applyAlignment="1">
      <alignment horizontal="center" vertical="center"/>
    </xf>
    <xf numFmtId="0" fontId="2" fillId="2" borderId="1" xfId="0" applyFont="1" applyFill="1" applyBorder="1" applyAlignment="1">
      <alignment vertical="center"/>
    </xf>
    <xf numFmtId="0" fontId="2" fillId="2" borderId="1" xfId="0" applyFont="1" applyFill="1" applyBorder="1" applyAlignment="1">
      <alignment horizontal="center" vertical="center"/>
    </xf>
    <xf numFmtId="0" fontId="0" fillId="2" borderId="0" xfId="0" applyFill="1" applyAlignment="1">
      <alignment horizontal="center" wrapText="1"/>
    </xf>
    <xf numFmtId="0" fontId="0" fillId="0" borderId="0" xfId="0" applyAlignment="1">
      <alignment horizontal="center" wrapText="1"/>
    </xf>
    <xf numFmtId="0" fontId="0" fillId="0" borderId="0" xfId="0" applyAlignment="1">
      <alignment horizontal="left" vertical="center" wrapText="1"/>
    </xf>
    <xf numFmtId="0" fontId="2" fillId="3" borderId="0" xfId="0" applyFont="1" applyFill="1" applyAlignment="1">
      <alignment horizontal="center" vertical="center" wrapText="1"/>
    </xf>
    <xf numFmtId="0" fontId="0" fillId="0" borderId="0" xfId="0" applyAlignment="1">
      <alignment horizontal="center"/>
    </xf>
    <xf numFmtId="0" fontId="1" fillId="5" borderId="0" xfId="0" applyFont="1" applyFill="1" applyAlignment="1">
      <alignment vertical="center"/>
    </xf>
    <xf numFmtId="0" fontId="0" fillId="2" borderId="0" xfId="0" applyFill="1" applyAlignment="1">
      <alignment horizontal="center" vertical="center" wrapText="1"/>
    </xf>
    <xf numFmtId="9" fontId="0" fillId="0" borderId="2" xfId="1" applyFont="1" applyBorder="1" applyAlignment="1">
      <alignment horizontal="center" vertical="center"/>
    </xf>
    <xf numFmtId="0" fontId="1" fillId="5" borderId="0" xfId="0" applyFont="1" applyFill="1" applyAlignment="1">
      <alignment horizontal="left" vertical="center"/>
    </xf>
    <xf numFmtId="0" fontId="2" fillId="8" borderId="0" xfId="0" applyFont="1" applyFill="1" applyAlignment="1">
      <alignment horizontal="center" vertical="center" wrapText="1"/>
    </xf>
    <xf numFmtId="0" fontId="0" fillId="2" borderId="1" xfId="0" applyFill="1" applyBorder="1" applyAlignment="1">
      <alignment horizontal="center" vertical="center"/>
    </xf>
    <xf numFmtId="0" fontId="2" fillId="2" borderId="0" xfId="0" applyFont="1" applyFill="1" applyAlignment="1">
      <alignment horizontal="center" vertical="center" wrapText="1"/>
    </xf>
    <xf numFmtId="9" fontId="0" fillId="2" borderId="1" xfId="1" applyFont="1" applyFill="1" applyBorder="1" applyAlignment="1">
      <alignment horizontal="center" vertical="center"/>
    </xf>
    <xf numFmtId="0" fontId="2" fillId="8" borderId="1" xfId="0" applyFont="1" applyFill="1" applyBorder="1" applyAlignment="1">
      <alignment horizontal="center" vertical="center"/>
    </xf>
    <xf numFmtId="0" fontId="1" fillId="9" borderId="0" xfId="0" applyFont="1" applyFill="1" applyAlignment="1">
      <alignment horizontal="center" vertical="center" wrapText="1"/>
    </xf>
    <xf numFmtId="0" fontId="0" fillId="0" borderId="0" xfId="0" applyAlignment="1">
      <alignment horizontal="center" vertical="center" wrapText="1"/>
    </xf>
    <xf numFmtId="0" fontId="2" fillId="11" borderId="0" xfId="0" applyFont="1" applyFill="1" applyAlignment="1">
      <alignment horizontal="center" vertical="center" wrapText="1"/>
    </xf>
    <xf numFmtId="0" fontId="0" fillId="0" borderId="0" xfId="0" applyAlignment="1">
      <alignment vertical="center"/>
    </xf>
    <xf numFmtId="9" fontId="8" fillId="0" borderId="2" xfId="0" applyNumberFormat="1" applyFont="1" applyBorder="1" applyAlignment="1">
      <alignment horizontal="center" vertical="center" wrapText="1"/>
    </xf>
    <xf numFmtId="9" fontId="0" fillId="0" borderId="2" xfId="0" applyNumberFormat="1" applyBorder="1" applyAlignment="1">
      <alignment horizontal="center" vertical="center" wrapText="1"/>
    </xf>
    <xf numFmtId="9" fontId="0" fillId="0" borderId="0" xfId="0" applyNumberFormat="1" applyAlignment="1">
      <alignment horizontal="center" vertical="center" wrapText="1"/>
    </xf>
    <xf numFmtId="9" fontId="0" fillId="0" borderId="1" xfId="0" applyNumberFormat="1" applyBorder="1" applyAlignment="1">
      <alignment horizontal="center" vertical="center" wrapText="1"/>
    </xf>
    <xf numFmtId="9" fontId="0" fillId="2" borderId="1" xfId="0" applyNumberFormat="1" applyFill="1" applyBorder="1" applyAlignment="1">
      <alignment horizontal="center" vertical="center"/>
    </xf>
    <xf numFmtId="9" fontId="1" fillId="9" borderId="0" xfId="1" applyFont="1" applyFill="1" applyAlignment="1">
      <alignment horizontal="center" vertical="center" wrapText="1"/>
    </xf>
    <xf numFmtId="9" fontId="0" fillId="0" borderId="1" xfId="1" applyFont="1" applyBorder="1" applyAlignment="1">
      <alignment horizontal="center" vertical="center" wrapText="1"/>
    </xf>
    <xf numFmtId="9" fontId="8" fillId="2" borderId="1" xfId="0" applyNumberFormat="1" applyFont="1" applyFill="1" applyBorder="1" applyAlignment="1">
      <alignment horizontal="center" vertical="center" wrapText="1"/>
    </xf>
    <xf numFmtId="9" fontId="8" fillId="0" borderId="2" xfId="1" applyFont="1" applyBorder="1" applyAlignment="1">
      <alignment horizontal="center" vertical="center" wrapText="1"/>
    </xf>
    <xf numFmtId="9" fontId="8" fillId="2" borderId="1" xfId="1" applyFont="1" applyFill="1" applyBorder="1" applyAlignment="1">
      <alignment horizontal="center" vertical="center" wrapText="1"/>
    </xf>
    <xf numFmtId="0" fontId="9" fillId="0" borderId="0" xfId="0" applyFont="1" applyAlignment="1">
      <alignment horizontal="left" vertical="top" wrapText="1"/>
    </xf>
    <xf numFmtId="0" fontId="0" fillId="0" borderId="0" xfId="0" applyAlignment="1">
      <alignment horizontal="left" vertical="top" wrapText="1"/>
    </xf>
    <xf numFmtId="0" fontId="7" fillId="10" borderId="0" xfId="0" applyFont="1" applyFill="1" applyAlignment="1">
      <alignment horizontal="center"/>
    </xf>
    <xf numFmtId="0" fontId="1" fillId="4" borderId="0" xfId="0" applyFont="1" applyFill="1" applyAlignment="1">
      <alignment horizontal="center" wrapText="1"/>
    </xf>
    <xf numFmtId="0" fontId="6" fillId="3" borderId="0" xfId="0" applyFont="1" applyFill="1"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wrapText="1"/>
    </xf>
    <xf numFmtId="0" fontId="1" fillId="7" borderId="0" xfId="0" applyFont="1" applyFill="1" applyAlignment="1">
      <alignment horizontal="center"/>
    </xf>
    <xf numFmtId="0" fontId="5" fillId="2" borderId="0" xfId="0" applyFont="1" applyFill="1" applyAlignment="1">
      <alignment horizontal="center" vertical="center" wrapText="1"/>
    </xf>
    <xf numFmtId="0" fontId="1" fillId="9" borderId="0" xfId="0" applyFont="1" applyFill="1" applyAlignment="1">
      <alignment horizontal="center" wrapText="1"/>
    </xf>
    <xf numFmtId="0" fontId="6" fillId="8" borderId="0" xfId="0" applyFont="1" applyFill="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Michelle Hodara" id="{4431F119-E372-4204-A943-10991C39A1EC}" userId="michelle.hodara@ednw.org" providerId="PeoplePicker"/>
  <person displayName="Da'Shon Carr" id="{F9DD59D6-B319-4EA7-868D-F3E365C5B36A}" userId="S::Da'Shon.Carr@ednw.org::acfd032a-46fe-4c83-b551-6d0b7f000a44" providerId="AD"/>
  <person displayName="Michelle Hodara" id="{46F1F980-039F-4EC9-82F6-3DFCEAB0F05A}" userId="S::michelle.hodara@ednw.org::6b3bd4e3-b647-4196-8022-07c07c97f13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E67" dT="2025-09-10T17:13:44.37" personId="{F9DD59D6-B319-4EA7-868D-F3E365C5B36A}" id="{D849B8D9-AFEE-4A2B-8130-B1EF16AD9C49}" done="1">
    <text>@Michelle Hodara wondering if there should be a column that explains what each gap means like we did in the toolkit.</text>
    <mentions>
      <mention mentionpersonId="{4431F119-E372-4204-A943-10991C39A1EC}" mentionId="{BC982822-D87C-4EDE-9874-27CCF98A4C56}" startIndex="0" length="16"/>
    </mentions>
  </threadedComment>
  <threadedComment ref="E76" dT="2025-09-10T17:13:44.37" personId="{F9DD59D6-B319-4EA7-868D-F3E365C5B36A}" id="{59902579-AA11-45E7-A1DF-ABC0049EB947}" done="1">
    <text>@Michelle Hodara wondering if there should be a column that explains what each gap means like we did in the toolkit.</text>
    <mentions>
      <mention mentionpersonId="{4431F119-E372-4204-A943-10991C39A1EC}" mentionId="{BA9233EE-09C9-426F-954F-9205F173A1A0}" startIndex="0" length="16"/>
    </mentions>
  </threadedComment>
  <threadedComment ref="E84" dT="2025-09-10T17:13:44.37" personId="{F9DD59D6-B319-4EA7-868D-F3E365C5B36A}" id="{C858EC56-C8C0-4F92-B3B8-7428F6C8A8DA}" done="1">
    <text>@Michelle Hodara wondering if there should be a column that explains what each gap means like we did in the toolkit.</text>
    <mentions>
      <mention mentionpersonId="{4431F119-E372-4204-A943-10991C39A1EC}" mentionId="{3C00C76C-D91D-480B-8BA0-B0B1FA53E83F}" startIndex="0" length="16"/>
    </mentions>
  </threadedComment>
  <threadedComment ref="E94" dT="2025-09-10T17:13:44.37" personId="{F9DD59D6-B319-4EA7-868D-F3E365C5B36A}" id="{94BF339E-EEC6-46F8-BC4B-97A1C81523EE}" done="1">
    <text>@Michelle Hodara wondering if there should be a column that explains what each gap means like we did in the toolkit.</text>
    <mentions>
      <mention mentionpersonId="{4431F119-E372-4204-A943-10991C39A1EC}" mentionId="{DEDE1E62-744E-4AED-A923-B5F8FEE3B43E}" startIndex="0" length="16"/>
    </mentions>
  </threadedComment>
  <threadedComment ref="E103" dT="2025-09-10T17:13:44.37" personId="{F9DD59D6-B319-4EA7-868D-F3E365C5B36A}" id="{A3AD4544-31CF-4715-A3E9-10C940AB3286}" done="1">
    <text>@Michelle Hodara wondering if there should be a column that explains what each gap means like we did in the toolkit.</text>
    <mentions>
      <mention mentionpersonId="{4431F119-E372-4204-A943-10991C39A1EC}" mentionId="{67D9D50F-3D0A-45B0-98F9-58420D438F09}" startIndex="0" length="16"/>
    </mentions>
  </threadedComment>
  <threadedComment ref="E103" dT="2025-09-10T18:11:34.55" personId="{46F1F980-039F-4EC9-82F6-3DFCEAB0F05A}" id="{12AAF2F5-A9DC-4E8E-A287-17F25C15D1CD}" parentId="{A3AD4544-31CF-4715-A3E9-10C940AB3286}">
    <text>Yes, I love that idea!</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6D8DF-8EC8-4E9F-8A6A-0A2FCB8EE3A5}">
  <dimension ref="A1:L16"/>
  <sheetViews>
    <sheetView tabSelected="1" workbookViewId="0">
      <selection activeCell="Q7" sqref="Q7"/>
    </sheetView>
  </sheetViews>
  <sheetFormatPr defaultRowHeight="14.5" x14ac:dyDescent="0.35"/>
  <sheetData>
    <row r="1" spans="1:12" x14ac:dyDescent="0.35">
      <c r="A1" s="33" t="s">
        <v>0</v>
      </c>
      <c r="B1" s="34"/>
      <c r="C1" s="34"/>
      <c r="D1" s="34"/>
      <c r="E1" s="34"/>
      <c r="F1" s="34"/>
      <c r="G1" s="34"/>
      <c r="H1" s="34"/>
      <c r="I1" s="34"/>
      <c r="J1" s="34"/>
      <c r="K1" s="34"/>
      <c r="L1" s="34"/>
    </row>
    <row r="2" spans="1:12" x14ac:dyDescent="0.35">
      <c r="A2" s="34"/>
      <c r="B2" s="34"/>
      <c r="C2" s="34"/>
      <c r="D2" s="34"/>
      <c r="E2" s="34"/>
      <c r="F2" s="34"/>
      <c r="G2" s="34"/>
      <c r="H2" s="34"/>
      <c r="I2" s="34"/>
      <c r="J2" s="34"/>
      <c r="K2" s="34"/>
      <c r="L2" s="34"/>
    </row>
    <row r="3" spans="1:12" x14ac:dyDescent="0.35">
      <c r="A3" s="34"/>
      <c r="B3" s="34"/>
      <c r="C3" s="34"/>
      <c r="D3" s="34"/>
      <c r="E3" s="34"/>
      <c r="F3" s="34"/>
      <c r="G3" s="34"/>
      <c r="H3" s="34"/>
      <c r="I3" s="34"/>
      <c r="J3" s="34"/>
      <c r="K3" s="34"/>
      <c r="L3" s="34"/>
    </row>
    <row r="4" spans="1:12" x14ac:dyDescent="0.35">
      <c r="A4" s="34"/>
      <c r="B4" s="34"/>
      <c r="C4" s="34"/>
      <c r="D4" s="34"/>
      <c r="E4" s="34"/>
      <c r="F4" s="34"/>
      <c r="G4" s="34"/>
      <c r="H4" s="34"/>
      <c r="I4" s="34"/>
      <c r="J4" s="34"/>
      <c r="K4" s="34"/>
      <c r="L4" s="34"/>
    </row>
    <row r="5" spans="1:12" x14ac:dyDescent="0.35">
      <c r="A5" s="34"/>
      <c r="B5" s="34"/>
      <c r="C5" s="34"/>
      <c r="D5" s="34"/>
      <c r="E5" s="34"/>
      <c r="F5" s="34"/>
      <c r="G5" s="34"/>
      <c r="H5" s="34"/>
      <c r="I5" s="34"/>
      <c r="J5" s="34"/>
      <c r="K5" s="34"/>
      <c r="L5" s="34"/>
    </row>
    <row r="6" spans="1:12" x14ac:dyDescent="0.35">
      <c r="A6" s="34"/>
      <c r="B6" s="34"/>
      <c r="C6" s="34"/>
      <c r="D6" s="34"/>
      <c r="E6" s="34"/>
      <c r="F6" s="34"/>
      <c r="G6" s="34"/>
      <c r="H6" s="34"/>
      <c r="I6" s="34"/>
      <c r="J6" s="34"/>
      <c r="K6" s="34"/>
      <c r="L6" s="34"/>
    </row>
    <row r="7" spans="1:12" x14ac:dyDescent="0.35">
      <c r="A7" s="34"/>
      <c r="B7" s="34"/>
      <c r="C7" s="34"/>
      <c r="D7" s="34"/>
      <c r="E7" s="34"/>
      <c r="F7" s="34"/>
      <c r="G7" s="34"/>
      <c r="H7" s="34"/>
      <c r="I7" s="34"/>
      <c r="J7" s="34"/>
      <c r="K7" s="34"/>
      <c r="L7" s="34"/>
    </row>
    <row r="8" spans="1:12" x14ac:dyDescent="0.35">
      <c r="A8" s="34"/>
      <c r="B8" s="34"/>
      <c r="C8" s="34"/>
      <c r="D8" s="34"/>
      <c r="E8" s="34"/>
      <c r="F8" s="34"/>
      <c r="G8" s="34"/>
      <c r="H8" s="34"/>
      <c r="I8" s="34"/>
      <c r="J8" s="34"/>
      <c r="K8" s="34"/>
      <c r="L8" s="34"/>
    </row>
    <row r="9" spans="1:12" x14ac:dyDescent="0.35">
      <c r="A9" s="34"/>
      <c r="B9" s="34"/>
      <c r="C9" s="34"/>
      <c r="D9" s="34"/>
      <c r="E9" s="34"/>
      <c r="F9" s="34"/>
      <c r="G9" s="34"/>
      <c r="H9" s="34"/>
      <c r="I9" s="34"/>
      <c r="J9" s="34"/>
      <c r="K9" s="34"/>
      <c r="L9" s="34"/>
    </row>
    <row r="10" spans="1:12" x14ac:dyDescent="0.35">
      <c r="A10" s="34"/>
      <c r="B10" s="34"/>
      <c r="C10" s="34"/>
      <c r="D10" s="34"/>
      <c r="E10" s="34"/>
      <c r="F10" s="34"/>
      <c r="G10" s="34"/>
      <c r="H10" s="34"/>
      <c r="I10" s="34"/>
      <c r="J10" s="34"/>
      <c r="K10" s="34"/>
      <c r="L10" s="34"/>
    </row>
    <row r="11" spans="1:12" x14ac:dyDescent="0.35">
      <c r="A11" s="34"/>
      <c r="B11" s="34"/>
      <c r="C11" s="34"/>
      <c r="D11" s="34"/>
      <c r="E11" s="34"/>
      <c r="F11" s="34"/>
      <c r="G11" s="34"/>
      <c r="H11" s="34"/>
      <c r="I11" s="34"/>
      <c r="J11" s="34"/>
      <c r="K11" s="34"/>
      <c r="L11" s="34"/>
    </row>
    <row r="12" spans="1:12" x14ac:dyDescent="0.35">
      <c r="A12" s="34"/>
      <c r="B12" s="34"/>
      <c r="C12" s="34"/>
      <c r="D12" s="34"/>
      <c r="E12" s="34"/>
      <c r="F12" s="34"/>
      <c r="G12" s="34"/>
      <c r="H12" s="34"/>
      <c r="I12" s="34"/>
      <c r="J12" s="34"/>
      <c r="K12" s="34"/>
      <c r="L12" s="34"/>
    </row>
    <row r="13" spans="1:12" x14ac:dyDescent="0.35">
      <c r="A13" s="34"/>
      <c r="B13" s="34"/>
      <c r="C13" s="34"/>
      <c r="D13" s="34"/>
      <c r="E13" s="34"/>
      <c r="F13" s="34"/>
      <c r="G13" s="34"/>
      <c r="H13" s="34"/>
      <c r="I13" s="34"/>
      <c r="J13" s="34"/>
      <c r="K13" s="34"/>
      <c r="L13" s="34"/>
    </row>
    <row r="14" spans="1:12" x14ac:dyDescent="0.35">
      <c r="A14" s="34"/>
      <c r="B14" s="34"/>
      <c r="C14" s="34"/>
      <c r="D14" s="34"/>
      <c r="E14" s="34"/>
      <c r="F14" s="34"/>
      <c r="G14" s="34"/>
      <c r="H14" s="34"/>
      <c r="I14" s="34"/>
      <c r="J14" s="34"/>
      <c r="K14" s="34"/>
      <c r="L14" s="34"/>
    </row>
    <row r="15" spans="1:12" x14ac:dyDescent="0.35">
      <c r="A15" s="34"/>
      <c r="B15" s="34"/>
      <c r="C15" s="34"/>
      <c r="D15" s="34"/>
      <c r="E15" s="34"/>
      <c r="F15" s="34"/>
      <c r="G15" s="34"/>
      <c r="H15" s="34"/>
      <c r="I15" s="34"/>
      <c r="J15" s="34"/>
      <c r="K15" s="34"/>
      <c r="L15" s="34"/>
    </row>
    <row r="16" spans="1:12" x14ac:dyDescent="0.35">
      <c r="A16" s="34"/>
      <c r="B16" s="34"/>
      <c r="C16" s="34"/>
      <c r="D16" s="34"/>
      <c r="E16" s="34"/>
      <c r="F16" s="34"/>
      <c r="G16" s="34"/>
      <c r="H16" s="34"/>
      <c r="I16" s="34"/>
      <c r="J16" s="34"/>
      <c r="K16" s="34"/>
      <c r="L16" s="34"/>
    </row>
  </sheetData>
  <mergeCells count="1">
    <mergeCell ref="A1:L1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AFF88-F5F0-4151-A073-189A31D370B4}">
  <sheetPr filterMode="1"/>
  <dimension ref="A1:N110"/>
  <sheetViews>
    <sheetView topLeftCell="A72" workbookViewId="0">
      <selection activeCell="D13" sqref="D13"/>
    </sheetView>
  </sheetViews>
  <sheetFormatPr defaultRowHeight="14.5" x14ac:dyDescent="0.35"/>
  <cols>
    <col min="1" max="1" width="28.54296875" customWidth="1"/>
    <col min="2" max="2" width="29.1796875" customWidth="1"/>
    <col min="3" max="3" width="48.81640625" customWidth="1"/>
    <col min="4" max="4" width="49.453125" style="6" customWidth="1"/>
    <col min="5" max="5" width="60.81640625" style="6" customWidth="1"/>
    <col min="6" max="6" width="59.453125" style="20" customWidth="1"/>
    <col min="7" max="7" width="59.453125" style="6" customWidth="1"/>
    <col min="8" max="8" width="43" style="6" customWidth="1"/>
    <col min="9" max="9" width="29.54296875" style="6" customWidth="1"/>
    <col min="10" max="10" width="34.453125" style="9" customWidth="1"/>
    <col min="11" max="11" width="22" style="9" customWidth="1"/>
    <col min="12" max="12" width="22" customWidth="1"/>
    <col min="13" max="14" width="22.26953125" customWidth="1"/>
  </cols>
  <sheetData>
    <row r="1" spans="1:14" ht="47.15" customHeight="1" x14ac:dyDescent="0.35">
      <c r="A1" s="38" t="s">
        <v>1</v>
      </c>
      <c r="B1" s="38"/>
      <c r="C1" s="38"/>
      <c r="D1" s="39"/>
      <c r="E1" s="39"/>
      <c r="F1" s="39"/>
      <c r="G1" s="39"/>
      <c r="H1" s="39"/>
      <c r="I1" s="38"/>
      <c r="J1" s="38"/>
      <c r="K1" s="38"/>
      <c r="L1" s="7"/>
    </row>
    <row r="2" spans="1:14" ht="40.5" customHeight="1" x14ac:dyDescent="0.35">
      <c r="A2" s="38"/>
      <c r="B2" s="38"/>
      <c r="C2" s="38"/>
      <c r="D2" s="39"/>
      <c r="E2" s="39"/>
      <c r="F2" s="39"/>
      <c r="G2" s="39"/>
      <c r="H2" s="39"/>
      <c r="I2" s="38"/>
      <c r="J2" s="38"/>
      <c r="K2" s="38"/>
      <c r="L2" s="7"/>
    </row>
    <row r="3" spans="1:14" ht="47.15" hidden="1" customHeight="1" x14ac:dyDescent="0.35">
      <c r="A3" s="7"/>
      <c r="B3" s="7"/>
      <c r="C3" s="7"/>
      <c r="F3" s="6"/>
    </row>
    <row r="4" spans="1:14" ht="50.15" customHeight="1" x14ac:dyDescent="0.35">
      <c r="C4" s="37" t="s">
        <v>2</v>
      </c>
      <c r="D4" s="37"/>
      <c r="E4" s="37"/>
      <c r="F4" s="37"/>
      <c r="G4" s="43" t="s">
        <v>3</v>
      </c>
      <c r="H4" s="43"/>
      <c r="I4" s="41" t="s">
        <v>4</v>
      </c>
      <c r="J4" s="41"/>
      <c r="K4" s="41"/>
      <c r="L4" s="41"/>
      <c r="M4" s="41"/>
      <c r="N4" s="41"/>
    </row>
    <row r="5" spans="1:14" ht="14.5" customHeight="1" x14ac:dyDescent="0.35">
      <c r="A5" s="10"/>
      <c r="B5" s="10"/>
      <c r="C5" s="36" t="s">
        <v>5</v>
      </c>
      <c r="D5" s="36"/>
      <c r="E5" s="36"/>
      <c r="F5" s="36"/>
      <c r="G5" s="42" t="s">
        <v>6</v>
      </c>
      <c r="H5" s="42"/>
      <c r="I5" s="40" t="s">
        <v>7</v>
      </c>
      <c r="J5" s="40"/>
      <c r="K5" s="40"/>
      <c r="L5" s="40"/>
      <c r="M5" s="40"/>
      <c r="N5" s="40"/>
    </row>
    <row r="6" spans="1:14" ht="29.15" customHeight="1" thickBot="1" x14ac:dyDescent="0.4">
      <c r="A6" s="13" t="s">
        <v>8</v>
      </c>
      <c r="B6" s="13" t="s">
        <v>9</v>
      </c>
      <c r="C6" s="2" t="s">
        <v>10</v>
      </c>
      <c r="D6" s="2" t="s">
        <v>11</v>
      </c>
      <c r="E6" s="2" t="s">
        <v>12</v>
      </c>
      <c r="F6" s="2" t="s">
        <v>13</v>
      </c>
      <c r="G6" s="18" t="s">
        <v>14</v>
      </c>
      <c r="H6" s="18" t="s">
        <v>15</v>
      </c>
      <c r="I6" s="4" t="s">
        <v>16</v>
      </c>
      <c r="J6" s="4" t="s">
        <v>17</v>
      </c>
      <c r="K6" s="4" t="s">
        <v>18</v>
      </c>
      <c r="L6" s="4" t="s">
        <v>19</v>
      </c>
      <c r="M6" s="3" t="s">
        <v>20</v>
      </c>
      <c r="N6" s="3" t="s">
        <v>21</v>
      </c>
    </row>
    <row r="7" spans="1:14" ht="15" thickTop="1" x14ac:dyDescent="0.35">
      <c r="A7" s="1" t="s">
        <v>22</v>
      </c>
      <c r="B7" s="1" t="s">
        <v>23</v>
      </c>
      <c r="C7" s="9" t="s">
        <v>24</v>
      </c>
      <c r="D7" s="6" t="s">
        <v>25</v>
      </c>
      <c r="E7" s="6" t="s">
        <v>25</v>
      </c>
      <c r="F7" s="20" t="s">
        <v>25</v>
      </c>
      <c r="G7" s="6" t="s">
        <v>24</v>
      </c>
      <c r="H7" s="6" t="s">
        <v>24</v>
      </c>
      <c r="I7" s="5" t="s">
        <v>26</v>
      </c>
      <c r="J7" s="11">
        <v>0</v>
      </c>
      <c r="K7" s="11">
        <v>1</v>
      </c>
      <c r="L7" s="11">
        <v>1</v>
      </c>
      <c r="M7" s="11">
        <v>1</v>
      </c>
      <c r="N7" s="11">
        <v>0</v>
      </c>
    </row>
    <row r="8" spans="1:14" x14ac:dyDescent="0.35">
      <c r="A8" s="1" t="s">
        <v>27</v>
      </c>
      <c r="B8" s="1" t="s">
        <v>28</v>
      </c>
      <c r="C8" s="9" t="s">
        <v>24</v>
      </c>
      <c r="D8" s="6" t="s">
        <v>25</v>
      </c>
      <c r="E8" s="6" t="s">
        <v>25</v>
      </c>
      <c r="F8" s="20" t="s">
        <v>25</v>
      </c>
      <c r="G8" s="6" t="s">
        <v>25</v>
      </c>
      <c r="H8" s="6" t="s">
        <v>24</v>
      </c>
      <c r="I8" s="5" t="s">
        <v>29</v>
      </c>
      <c r="J8" s="11">
        <v>0</v>
      </c>
      <c r="K8" s="11">
        <v>0</v>
      </c>
      <c r="L8" s="11">
        <v>0</v>
      </c>
      <c r="M8" s="11">
        <v>1</v>
      </c>
      <c r="N8" s="11">
        <v>0</v>
      </c>
    </row>
    <row r="9" spans="1:14" x14ac:dyDescent="0.35">
      <c r="A9" s="1" t="s">
        <v>30</v>
      </c>
      <c r="B9" s="1" t="s">
        <v>31</v>
      </c>
      <c r="C9" s="9" t="s">
        <v>24</v>
      </c>
      <c r="D9" s="6" t="s">
        <v>25</v>
      </c>
      <c r="E9" s="6" t="s">
        <v>25</v>
      </c>
      <c r="F9" s="20" t="s">
        <v>25</v>
      </c>
      <c r="G9" s="6" t="s">
        <v>25</v>
      </c>
      <c r="H9" s="6" t="s">
        <v>24</v>
      </c>
      <c r="I9" s="5" t="s">
        <v>32</v>
      </c>
      <c r="J9" s="11">
        <v>1</v>
      </c>
      <c r="K9" s="11">
        <v>0</v>
      </c>
      <c r="L9" s="11">
        <v>0</v>
      </c>
      <c r="M9" s="11">
        <v>1</v>
      </c>
      <c r="N9" s="11">
        <v>0</v>
      </c>
    </row>
    <row r="10" spans="1:14" x14ac:dyDescent="0.35">
      <c r="A10" s="1" t="s">
        <v>33</v>
      </c>
      <c r="B10" s="1" t="s">
        <v>34</v>
      </c>
      <c r="C10" s="9" t="s">
        <v>25</v>
      </c>
      <c r="D10" s="6" t="s">
        <v>25</v>
      </c>
      <c r="E10" s="6" t="s">
        <v>25</v>
      </c>
      <c r="F10" s="20" t="s">
        <v>25</v>
      </c>
      <c r="G10" s="6" t="s">
        <v>25</v>
      </c>
      <c r="H10" s="6" t="s">
        <v>24</v>
      </c>
      <c r="I10" s="5" t="s">
        <v>35</v>
      </c>
      <c r="J10" s="11">
        <v>0</v>
      </c>
      <c r="K10" s="11">
        <v>0</v>
      </c>
      <c r="L10" s="11">
        <v>0</v>
      </c>
      <c r="M10" s="11">
        <v>0</v>
      </c>
      <c r="N10" s="11">
        <v>1</v>
      </c>
    </row>
    <row r="11" spans="1:14" x14ac:dyDescent="0.35">
      <c r="A11" s="1" t="s">
        <v>36</v>
      </c>
      <c r="B11" s="1" t="s">
        <v>37</v>
      </c>
      <c r="C11" s="9" t="s">
        <v>24</v>
      </c>
      <c r="D11" s="6" t="s">
        <v>25</v>
      </c>
      <c r="E11" s="6" t="s">
        <v>25</v>
      </c>
      <c r="F11" s="20" t="s">
        <v>25</v>
      </c>
      <c r="G11" s="6" t="s">
        <v>25</v>
      </c>
      <c r="H11" s="6" t="s">
        <v>25</v>
      </c>
      <c r="I11" s="5" t="s">
        <v>38</v>
      </c>
      <c r="J11" s="11">
        <v>0</v>
      </c>
      <c r="K11" s="11">
        <v>1</v>
      </c>
      <c r="L11" s="11">
        <v>0</v>
      </c>
      <c r="M11" s="11">
        <v>0</v>
      </c>
      <c r="N11" s="11">
        <v>1</v>
      </c>
    </row>
    <row r="12" spans="1:14" x14ac:dyDescent="0.35">
      <c r="A12" s="1" t="s">
        <v>39</v>
      </c>
      <c r="B12" s="1" t="s">
        <v>40</v>
      </c>
      <c r="C12" s="9" t="s">
        <v>24</v>
      </c>
      <c r="D12" s="6" t="s">
        <v>25</v>
      </c>
      <c r="E12" s="6" t="s">
        <v>25</v>
      </c>
      <c r="F12" s="20" t="s">
        <v>25</v>
      </c>
      <c r="G12" s="6" t="s">
        <v>24</v>
      </c>
      <c r="H12" s="6" t="s">
        <v>25</v>
      </c>
      <c r="I12" s="5" t="s">
        <v>41</v>
      </c>
      <c r="J12" s="11">
        <v>1</v>
      </c>
      <c r="K12" s="11">
        <v>0</v>
      </c>
      <c r="L12" s="11">
        <v>1</v>
      </c>
      <c r="M12" s="11">
        <v>1</v>
      </c>
      <c r="N12" s="11">
        <v>0</v>
      </c>
    </row>
    <row r="13" spans="1:14" x14ac:dyDescent="0.35">
      <c r="A13" s="1" t="s">
        <v>42</v>
      </c>
      <c r="B13" s="1" t="s">
        <v>43</v>
      </c>
      <c r="C13" s="9" t="s">
        <v>24</v>
      </c>
      <c r="D13" s="6" t="s">
        <v>24</v>
      </c>
      <c r="E13" s="6" t="s">
        <v>24</v>
      </c>
      <c r="F13" s="20" t="s">
        <v>25</v>
      </c>
      <c r="G13" s="6" t="s">
        <v>24</v>
      </c>
      <c r="H13" s="6" t="s">
        <v>24</v>
      </c>
      <c r="I13" s="5" t="s">
        <v>44</v>
      </c>
      <c r="J13" s="11">
        <v>0</v>
      </c>
      <c r="K13" s="11">
        <v>0</v>
      </c>
      <c r="L13" s="11">
        <v>0</v>
      </c>
      <c r="M13" s="11">
        <v>1</v>
      </c>
      <c r="N13" s="11">
        <v>0</v>
      </c>
    </row>
    <row r="14" spans="1:14" x14ac:dyDescent="0.35">
      <c r="A14" s="1" t="s">
        <v>45</v>
      </c>
      <c r="B14" s="1" t="s">
        <v>46</v>
      </c>
      <c r="C14" s="9" t="s">
        <v>24</v>
      </c>
      <c r="D14" s="6" t="s">
        <v>24</v>
      </c>
      <c r="E14" s="6" t="s">
        <v>24</v>
      </c>
      <c r="F14" s="20" t="s">
        <v>25</v>
      </c>
      <c r="G14" s="6" t="s">
        <v>24</v>
      </c>
      <c r="H14" s="6" t="s">
        <v>47</v>
      </c>
      <c r="I14" s="5" t="s">
        <v>48</v>
      </c>
      <c r="J14" s="11">
        <v>0</v>
      </c>
      <c r="K14" s="11">
        <v>0</v>
      </c>
      <c r="L14" s="11">
        <v>0</v>
      </c>
      <c r="M14" s="11">
        <v>1</v>
      </c>
      <c r="N14" s="11">
        <v>0</v>
      </c>
    </row>
    <row r="15" spans="1:14" x14ac:dyDescent="0.35">
      <c r="A15" s="1" t="s">
        <v>49</v>
      </c>
      <c r="B15" s="1" t="s">
        <v>50</v>
      </c>
      <c r="C15" s="9" t="s">
        <v>24</v>
      </c>
      <c r="D15" s="6" t="s">
        <v>25</v>
      </c>
      <c r="E15" s="6" t="s">
        <v>25</v>
      </c>
      <c r="F15" s="20" t="s">
        <v>25</v>
      </c>
      <c r="G15" s="6" t="s">
        <v>24</v>
      </c>
      <c r="H15" s="6" t="s">
        <v>25</v>
      </c>
      <c r="I15" s="5" t="s">
        <v>51</v>
      </c>
      <c r="J15" s="11">
        <v>0</v>
      </c>
      <c r="K15" s="11">
        <v>0</v>
      </c>
      <c r="L15" s="11">
        <v>0</v>
      </c>
      <c r="M15" s="11">
        <v>1</v>
      </c>
      <c r="N15" s="11">
        <v>0</v>
      </c>
    </row>
    <row r="16" spans="1:14" x14ac:dyDescent="0.35">
      <c r="A16" s="1" t="s">
        <v>52</v>
      </c>
      <c r="B16" s="1" t="s">
        <v>53</v>
      </c>
      <c r="C16" s="9" t="s">
        <v>24</v>
      </c>
      <c r="D16" s="6" t="s">
        <v>24</v>
      </c>
      <c r="E16" s="6" t="s">
        <v>24</v>
      </c>
      <c r="F16" s="20" t="s">
        <v>25</v>
      </c>
      <c r="G16" s="6" t="s">
        <v>25</v>
      </c>
      <c r="H16" s="6" t="s">
        <v>24</v>
      </c>
      <c r="I16" s="5" t="s">
        <v>54</v>
      </c>
      <c r="J16" s="11">
        <v>0</v>
      </c>
      <c r="K16" s="11">
        <v>0</v>
      </c>
      <c r="L16" s="11">
        <v>0</v>
      </c>
      <c r="M16" s="11">
        <v>0</v>
      </c>
      <c r="N16" s="11">
        <v>1</v>
      </c>
    </row>
    <row r="17" spans="1:14" x14ac:dyDescent="0.35">
      <c r="A17" s="1" t="s">
        <v>55</v>
      </c>
      <c r="B17" s="1" t="s">
        <v>56</v>
      </c>
      <c r="C17" s="9" t="s">
        <v>24</v>
      </c>
      <c r="D17" s="6" t="s">
        <v>25</v>
      </c>
      <c r="E17" s="6" t="s">
        <v>25</v>
      </c>
      <c r="F17" s="20" t="s">
        <v>25</v>
      </c>
      <c r="G17" s="6" t="s">
        <v>24</v>
      </c>
      <c r="H17" s="6" t="s">
        <v>25</v>
      </c>
      <c r="I17" s="5" t="s">
        <v>57</v>
      </c>
      <c r="J17" s="11">
        <v>1</v>
      </c>
      <c r="K17" s="11">
        <v>0</v>
      </c>
      <c r="L17" s="11">
        <v>0</v>
      </c>
      <c r="M17" s="11">
        <v>0</v>
      </c>
      <c r="N17" s="11">
        <v>1</v>
      </c>
    </row>
    <row r="18" spans="1:14" x14ac:dyDescent="0.35">
      <c r="A18" s="1" t="s">
        <v>58</v>
      </c>
      <c r="B18" s="1" t="s">
        <v>59</v>
      </c>
      <c r="C18" s="9" t="s">
        <v>24</v>
      </c>
      <c r="D18" s="6" t="s">
        <v>24</v>
      </c>
      <c r="E18" s="6" t="s">
        <v>25</v>
      </c>
      <c r="F18" s="20" t="s">
        <v>25</v>
      </c>
      <c r="G18" s="6" t="s">
        <v>25</v>
      </c>
      <c r="H18" s="6" t="s">
        <v>47</v>
      </c>
      <c r="I18" s="5" t="s">
        <v>60</v>
      </c>
      <c r="J18" s="11">
        <v>0</v>
      </c>
      <c r="K18" s="11">
        <v>0</v>
      </c>
      <c r="L18" s="11">
        <v>0</v>
      </c>
      <c r="M18" s="11">
        <v>1</v>
      </c>
      <c r="N18" s="11">
        <v>0</v>
      </c>
    </row>
    <row r="19" spans="1:14" x14ac:dyDescent="0.35">
      <c r="A19" s="1" t="s">
        <v>61</v>
      </c>
      <c r="B19" s="1" t="s">
        <v>62</v>
      </c>
      <c r="C19" s="9" t="s">
        <v>24</v>
      </c>
      <c r="D19" s="6" t="s">
        <v>25</v>
      </c>
      <c r="E19" s="6" t="s">
        <v>25</v>
      </c>
      <c r="F19" s="20" t="s">
        <v>25</v>
      </c>
      <c r="G19" s="6" t="s">
        <v>25</v>
      </c>
      <c r="H19" s="6" t="s">
        <v>25</v>
      </c>
      <c r="I19" s="5" t="s">
        <v>63</v>
      </c>
      <c r="J19" s="11">
        <v>0</v>
      </c>
      <c r="K19" s="11">
        <v>0</v>
      </c>
      <c r="L19" s="11">
        <v>0</v>
      </c>
      <c r="M19" s="11">
        <v>1</v>
      </c>
      <c r="N19" s="11">
        <v>0</v>
      </c>
    </row>
    <row r="20" spans="1:14" x14ac:dyDescent="0.35">
      <c r="A20" s="1" t="s">
        <v>64</v>
      </c>
      <c r="B20" s="1" t="s">
        <v>65</v>
      </c>
      <c r="C20" s="9" t="s">
        <v>24</v>
      </c>
      <c r="D20" s="6" t="s">
        <v>24</v>
      </c>
      <c r="E20" s="6" t="s">
        <v>24</v>
      </c>
      <c r="F20" s="20" t="s">
        <v>25</v>
      </c>
      <c r="G20" s="6" t="s">
        <v>25</v>
      </c>
      <c r="H20" s="6" t="s">
        <v>47</v>
      </c>
      <c r="I20" s="5" t="s">
        <v>66</v>
      </c>
      <c r="J20" s="11">
        <v>1</v>
      </c>
      <c r="K20" s="11">
        <v>0</v>
      </c>
      <c r="L20" s="11">
        <v>0</v>
      </c>
      <c r="M20" s="11">
        <v>1</v>
      </c>
      <c r="N20" s="11">
        <v>0</v>
      </c>
    </row>
    <row r="21" spans="1:14" x14ac:dyDescent="0.35">
      <c r="A21" s="1" t="s">
        <v>67</v>
      </c>
      <c r="B21" s="1" t="s">
        <v>68</v>
      </c>
      <c r="C21" s="9" t="s">
        <v>24</v>
      </c>
      <c r="D21" s="6" t="s">
        <v>25</v>
      </c>
      <c r="E21" s="6" t="s">
        <v>25</v>
      </c>
      <c r="F21" s="20" t="s">
        <v>25</v>
      </c>
      <c r="G21" s="6" t="s">
        <v>25</v>
      </c>
      <c r="H21" s="6" t="s">
        <v>25</v>
      </c>
      <c r="I21" s="5" t="s">
        <v>69</v>
      </c>
      <c r="J21" s="11">
        <v>0</v>
      </c>
      <c r="K21" s="11">
        <v>0</v>
      </c>
      <c r="L21" s="11">
        <v>0</v>
      </c>
      <c r="M21" s="11">
        <v>0</v>
      </c>
      <c r="N21" s="11">
        <v>1</v>
      </c>
    </row>
    <row r="22" spans="1:14" x14ac:dyDescent="0.35">
      <c r="A22" s="1" t="s">
        <v>70</v>
      </c>
      <c r="B22" s="1" t="s">
        <v>71</v>
      </c>
      <c r="C22" s="9" t="s">
        <v>24</v>
      </c>
      <c r="D22" s="6" t="s">
        <v>25</v>
      </c>
      <c r="E22" s="6" t="s">
        <v>25</v>
      </c>
      <c r="F22" s="20" t="s">
        <v>24</v>
      </c>
      <c r="G22" s="6" t="s">
        <v>25</v>
      </c>
      <c r="H22" s="6" t="s">
        <v>25</v>
      </c>
      <c r="I22" s="5" t="s">
        <v>72</v>
      </c>
      <c r="J22" s="11">
        <v>1</v>
      </c>
      <c r="K22" s="11">
        <v>0</v>
      </c>
      <c r="L22" s="11">
        <v>0</v>
      </c>
      <c r="M22" s="11">
        <v>1</v>
      </c>
      <c r="N22" s="11">
        <v>0</v>
      </c>
    </row>
    <row r="23" spans="1:14" x14ac:dyDescent="0.35">
      <c r="A23" s="1" t="s">
        <v>73</v>
      </c>
      <c r="B23" s="1" t="s">
        <v>74</v>
      </c>
      <c r="C23" s="9" t="s">
        <v>24</v>
      </c>
      <c r="D23" s="6" t="s">
        <v>24</v>
      </c>
      <c r="E23" s="6" t="s">
        <v>25</v>
      </c>
      <c r="F23" s="20" t="s">
        <v>24</v>
      </c>
      <c r="G23" s="6" t="s">
        <v>25</v>
      </c>
      <c r="H23" s="6" t="s">
        <v>47</v>
      </c>
      <c r="I23" s="5" t="s">
        <v>75</v>
      </c>
      <c r="J23" s="11">
        <v>1</v>
      </c>
      <c r="K23" s="11">
        <v>0</v>
      </c>
      <c r="L23" s="11">
        <v>0</v>
      </c>
      <c r="M23" s="11">
        <v>0</v>
      </c>
      <c r="N23" s="11">
        <v>1</v>
      </c>
    </row>
    <row r="24" spans="1:14" x14ac:dyDescent="0.35">
      <c r="A24" s="1" t="s">
        <v>76</v>
      </c>
      <c r="B24" s="1" t="s">
        <v>77</v>
      </c>
      <c r="C24" s="9" t="s">
        <v>24</v>
      </c>
      <c r="D24" s="6" t="s">
        <v>24</v>
      </c>
      <c r="E24" s="6" t="s">
        <v>25</v>
      </c>
      <c r="F24" s="20" t="s">
        <v>25</v>
      </c>
      <c r="G24" s="6" t="s">
        <v>25</v>
      </c>
      <c r="H24" s="6" t="s">
        <v>47</v>
      </c>
      <c r="I24" s="5" t="s">
        <v>78</v>
      </c>
      <c r="J24" s="11">
        <v>1</v>
      </c>
      <c r="K24" s="11">
        <v>0</v>
      </c>
      <c r="L24" s="11">
        <v>0</v>
      </c>
      <c r="M24" s="11">
        <v>0</v>
      </c>
      <c r="N24" s="11">
        <v>1</v>
      </c>
    </row>
    <row r="25" spans="1:14" x14ac:dyDescent="0.35">
      <c r="A25" s="1" t="s">
        <v>79</v>
      </c>
      <c r="B25" s="1" t="s">
        <v>80</v>
      </c>
      <c r="C25" s="9" t="s">
        <v>24</v>
      </c>
      <c r="D25" s="6" t="s">
        <v>25</v>
      </c>
      <c r="E25" s="6" t="s">
        <v>25</v>
      </c>
      <c r="F25" s="20" t="s">
        <v>25</v>
      </c>
      <c r="G25" s="6" t="s">
        <v>25</v>
      </c>
      <c r="H25" s="6" t="s">
        <v>25</v>
      </c>
      <c r="I25" s="5" t="s">
        <v>81</v>
      </c>
      <c r="J25" s="11">
        <v>1</v>
      </c>
      <c r="K25" s="11">
        <v>1</v>
      </c>
      <c r="L25" s="11">
        <v>0</v>
      </c>
      <c r="M25" s="11">
        <v>0</v>
      </c>
      <c r="N25" s="11">
        <v>1</v>
      </c>
    </row>
    <row r="26" spans="1:14" x14ac:dyDescent="0.35">
      <c r="A26" s="1" t="s">
        <v>82</v>
      </c>
      <c r="B26" s="1" t="s">
        <v>83</v>
      </c>
      <c r="C26" s="9" t="s">
        <v>24</v>
      </c>
      <c r="D26" s="6" t="s">
        <v>25</v>
      </c>
      <c r="E26" s="6" t="s">
        <v>25</v>
      </c>
      <c r="F26" s="20" t="s">
        <v>25</v>
      </c>
      <c r="G26" s="6" t="s">
        <v>25</v>
      </c>
      <c r="H26" s="6" t="s">
        <v>25</v>
      </c>
      <c r="I26" s="5" t="s">
        <v>84</v>
      </c>
      <c r="J26" s="11">
        <v>1</v>
      </c>
      <c r="K26" s="11">
        <v>0</v>
      </c>
      <c r="L26" s="11">
        <v>0</v>
      </c>
      <c r="M26" s="11">
        <v>0</v>
      </c>
      <c r="N26" s="11">
        <v>1</v>
      </c>
    </row>
    <row r="27" spans="1:14" x14ac:dyDescent="0.35">
      <c r="A27" s="1" t="s">
        <v>85</v>
      </c>
      <c r="B27" s="1" t="s">
        <v>86</v>
      </c>
      <c r="C27" s="9" t="s">
        <v>24</v>
      </c>
      <c r="D27" s="6" t="s">
        <v>25</v>
      </c>
      <c r="E27" s="6" t="s">
        <v>25</v>
      </c>
      <c r="F27" s="20" t="s">
        <v>25</v>
      </c>
      <c r="G27" s="6" t="s">
        <v>25</v>
      </c>
      <c r="H27" s="6" t="s">
        <v>25</v>
      </c>
      <c r="I27" s="5" t="s">
        <v>87</v>
      </c>
      <c r="J27" s="11">
        <v>1</v>
      </c>
      <c r="K27" s="11">
        <v>0</v>
      </c>
      <c r="L27" s="11">
        <v>0</v>
      </c>
      <c r="M27" s="11">
        <v>0</v>
      </c>
      <c r="N27" s="11">
        <v>1</v>
      </c>
    </row>
    <row r="28" spans="1:14" x14ac:dyDescent="0.35">
      <c r="A28" s="1" t="s">
        <v>88</v>
      </c>
      <c r="B28" s="1" t="s">
        <v>89</v>
      </c>
      <c r="C28" s="9" t="s">
        <v>24</v>
      </c>
      <c r="D28" s="6" t="s">
        <v>25</v>
      </c>
      <c r="E28" s="6" t="s">
        <v>25</v>
      </c>
      <c r="F28" s="20" t="s">
        <v>25</v>
      </c>
      <c r="G28" s="6" t="s">
        <v>25</v>
      </c>
      <c r="H28" s="6" t="s">
        <v>25</v>
      </c>
      <c r="I28" s="5" t="s">
        <v>90</v>
      </c>
      <c r="J28" s="11">
        <v>1</v>
      </c>
      <c r="K28" s="11">
        <v>0</v>
      </c>
      <c r="L28" s="11">
        <v>1</v>
      </c>
      <c r="M28" s="11">
        <v>0</v>
      </c>
      <c r="N28" s="11">
        <v>1</v>
      </c>
    </row>
    <row r="29" spans="1:14" x14ac:dyDescent="0.35">
      <c r="A29" s="1" t="s">
        <v>91</v>
      </c>
      <c r="B29" s="1" t="s">
        <v>92</v>
      </c>
      <c r="C29" s="9" t="s">
        <v>24</v>
      </c>
      <c r="D29" s="6" t="s">
        <v>24</v>
      </c>
      <c r="E29" s="6" t="s">
        <v>25</v>
      </c>
      <c r="F29" s="20" t="s">
        <v>25</v>
      </c>
      <c r="G29" s="6" t="s">
        <v>25</v>
      </c>
      <c r="H29" s="6" t="s">
        <v>47</v>
      </c>
      <c r="I29" s="5" t="s">
        <v>93</v>
      </c>
      <c r="J29" s="11">
        <v>1</v>
      </c>
      <c r="K29" s="11">
        <v>0</v>
      </c>
      <c r="L29" s="11">
        <v>0</v>
      </c>
      <c r="M29" s="11">
        <v>1</v>
      </c>
      <c r="N29" s="11">
        <v>0</v>
      </c>
    </row>
    <row r="30" spans="1:14" x14ac:dyDescent="0.35">
      <c r="A30" s="1" t="s">
        <v>94</v>
      </c>
      <c r="B30" s="1" t="s">
        <v>95</v>
      </c>
      <c r="C30" s="9" t="s">
        <v>24</v>
      </c>
      <c r="D30" s="6" t="s">
        <v>25</v>
      </c>
      <c r="E30" s="6" t="s">
        <v>25</v>
      </c>
      <c r="F30" s="20" t="s">
        <v>25</v>
      </c>
      <c r="G30" s="6" t="s">
        <v>25</v>
      </c>
      <c r="H30" s="6" t="s">
        <v>25</v>
      </c>
      <c r="I30" s="5" t="s">
        <v>96</v>
      </c>
      <c r="J30" s="11">
        <v>1</v>
      </c>
      <c r="K30" s="11">
        <v>0</v>
      </c>
      <c r="L30" s="11">
        <v>0</v>
      </c>
      <c r="M30" s="11">
        <v>1</v>
      </c>
      <c r="N30" s="11">
        <v>0</v>
      </c>
    </row>
    <row r="31" spans="1:14" x14ac:dyDescent="0.35">
      <c r="A31" s="1" t="s">
        <v>97</v>
      </c>
      <c r="B31" s="1" t="s">
        <v>98</v>
      </c>
      <c r="C31" s="9" t="s">
        <v>24</v>
      </c>
      <c r="D31" s="6" t="s">
        <v>25</v>
      </c>
      <c r="E31" s="6" t="s">
        <v>25</v>
      </c>
      <c r="F31" s="20" t="s">
        <v>25</v>
      </c>
      <c r="G31" s="6" t="s">
        <v>24</v>
      </c>
      <c r="H31" s="6" t="s">
        <v>25</v>
      </c>
      <c r="I31" s="5" t="s">
        <v>99</v>
      </c>
      <c r="J31" s="11">
        <v>0</v>
      </c>
      <c r="K31" s="11">
        <v>0</v>
      </c>
      <c r="L31" s="11">
        <v>0</v>
      </c>
      <c r="M31" s="11">
        <v>0</v>
      </c>
      <c r="N31" s="11">
        <v>1</v>
      </c>
    </row>
    <row r="32" spans="1:14" x14ac:dyDescent="0.35">
      <c r="A32" s="1" t="s">
        <v>100</v>
      </c>
      <c r="B32" s="1" t="s">
        <v>101</v>
      </c>
      <c r="C32" s="9" t="s">
        <v>24</v>
      </c>
      <c r="D32" s="6" t="s">
        <v>25</v>
      </c>
      <c r="E32" s="6" t="s">
        <v>25</v>
      </c>
      <c r="F32" s="20" t="s">
        <v>25</v>
      </c>
      <c r="G32" s="6" t="s">
        <v>24</v>
      </c>
      <c r="H32" s="6" t="s">
        <v>25</v>
      </c>
      <c r="I32" s="5" t="s">
        <v>102</v>
      </c>
      <c r="J32" s="11">
        <v>1</v>
      </c>
      <c r="K32" s="11">
        <v>0</v>
      </c>
      <c r="L32" s="11">
        <v>0</v>
      </c>
      <c r="M32" s="11">
        <v>0</v>
      </c>
      <c r="N32" s="11">
        <v>1</v>
      </c>
    </row>
    <row r="33" spans="1:14" x14ac:dyDescent="0.35">
      <c r="A33" s="1" t="s">
        <v>103</v>
      </c>
      <c r="B33" s="1" t="s">
        <v>104</v>
      </c>
      <c r="C33" s="9" t="s">
        <v>24</v>
      </c>
      <c r="D33" s="6" t="s">
        <v>25</v>
      </c>
      <c r="E33" s="6" t="s">
        <v>25</v>
      </c>
      <c r="F33" s="20" t="s">
        <v>25</v>
      </c>
      <c r="G33" s="6" t="s">
        <v>24</v>
      </c>
      <c r="H33" s="6" t="s">
        <v>25</v>
      </c>
      <c r="I33" s="5" t="s">
        <v>105</v>
      </c>
      <c r="J33" s="11">
        <v>1</v>
      </c>
      <c r="K33" s="11">
        <v>0</v>
      </c>
      <c r="L33" s="11">
        <v>1</v>
      </c>
      <c r="M33" s="11">
        <v>1</v>
      </c>
      <c r="N33" s="11">
        <v>0</v>
      </c>
    </row>
    <row r="34" spans="1:14" x14ac:dyDescent="0.35">
      <c r="A34" s="1" t="s">
        <v>106</v>
      </c>
      <c r="B34" s="1" t="s">
        <v>107</v>
      </c>
      <c r="C34" s="9" t="s">
        <v>24</v>
      </c>
      <c r="D34" s="6" t="s">
        <v>24</v>
      </c>
      <c r="E34" s="6" t="s">
        <v>24</v>
      </c>
      <c r="F34" s="20" t="s">
        <v>25</v>
      </c>
      <c r="G34" s="6" t="s">
        <v>25</v>
      </c>
      <c r="H34" s="6" t="s">
        <v>24</v>
      </c>
      <c r="I34" s="5" t="s">
        <v>108</v>
      </c>
      <c r="J34" s="11">
        <v>1</v>
      </c>
      <c r="K34" s="11">
        <v>0</v>
      </c>
      <c r="L34" s="11">
        <v>0</v>
      </c>
      <c r="M34" s="11">
        <v>1</v>
      </c>
      <c r="N34" s="11">
        <v>0</v>
      </c>
    </row>
    <row r="35" spans="1:14" x14ac:dyDescent="0.35">
      <c r="A35" s="1" t="s">
        <v>109</v>
      </c>
      <c r="B35" s="1" t="s">
        <v>110</v>
      </c>
      <c r="C35" s="9" t="s">
        <v>24</v>
      </c>
      <c r="D35" s="6" t="s">
        <v>25</v>
      </c>
      <c r="E35" s="6" t="s">
        <v>25</v>
      </c>
      <c r="F35" s="20" t="s">
        <v>25</v>
      </c>
      <c r="G35" s="6" t="s">
        <v>25</v>
      </c>
      <c r="H35" s="6" t="s">
        <v>25</v>
      </c>
      <c r="I35" s="5" t="s">
        <v>111</v>
      </c>
      <c r="J35" s="11">
        <v>1</v>
      </c>
      <c r="K35" s="11">
        <v>0</v>
      </c>
      <c r="L35" s="11">
        <v>1</v>
      </c>
      <c r="M35" s="11">
        <v>0</v>
      </c>
      <c r="N35" s="11">
        <v>1</v>
      </c>
    </row>
    <row r="36" spans="1:14" x14ac:dyDescent="0.35">
      <c r="A36" s="1" t="s">
        <v>112</v>
      </c>
      <c r="B36" s="1" t="s">
        <v>113</v>
      </c>
      <c r="C36" s="9" t="s">
        <v>24</v>
      </c>
      <c r="D36" s="6" t="s">
        <v>25</v>
      </c>
      <c r="E36" s="6" t="s">
        <v>25</v>
      </c>
      <c r="F36" s="20" t="s">
        <v>25</v>
      </c>
      <c r="G36" s="6" t="s">
        <v>24</v>
      </c>
      <c r="H36" s="6" t="s">
        <v>25</v>
      </c>
      <c r="I36" s="5" t="s">
        <v>114</v>
      </c>
      <c r="J36" s="11">
        <v>1</v>
      </c>
      <c r="K36" s="11">
        <v>0</v>
      </c>
      <c r="L36" s="11">
        <v>0</v>
      </c>
      <c r="M36" s="11">
        <v>0</v>
      </c>
      <c r="N36" s="11">
        <v>1</v>
      </c>
    </row>
    <row r="37" spans="1:14" x14ac:dyDescent="0.35">
      <c r="A37" s="1" t="s">
        <v>115</v>
      </c>
      <c r="B37" s="1" t="s">
        <v>116</v>
      </c>
      <c r="C37" s="9" t="s">
        <v>24</v>
      </c>
      <c r="D37" s="6" t="s">
        <v>24</v>
      </c>
      <c r="E37" s="6" t="s">
        <v>24</v>
      </c>
      <c r="F37" s="20" t="s">
        <v>24</v>
      </c>
      <c r="G37" s="6" t="s">
        <v>25</v>
      </c>
      <c r="H37" s="6" t="s">
        <v>47</v>
      </c>
      <c r="I37" s="5" t="s">
        <v>117</v>
      </c>
      <c r="J37" s="11">
        <v>1</v>
      </c>
      <c r="K37" s="11">
        <v>0</v>
      </c>
      <c r="L37" s="11">
        <v>0</v>
      </c>
      <c r="M37" s="11">
        <v>0</v>
      </c>
      <c r="N37" s="11">
        <v>1</v>
      </c>
    </row>
    <row r="38" spans="1:14" x14ac:dyDescent="0.35">
      <c r="A38" s="1" t="s">
        <v>118</v>
      </c>
      <c r="B38" s="1" t="s">
        <v>119</v>
      </c>
      <c r="C38" s="9" t="s">
        <v>24</v>
      </c>
      <c r="D38" s="6" t="s">
        <v>25</v>
      </c>
      <c r="E38" s="6" t="s">
        <v>25</v>
      </c>
      <c r="F38" s="20" t="s">
        <v>25</v>
      </c>
      <c r="G38" s="6" t="s">
        <v>24</v>
      </c>
      <c r="H38" s="6" t="s">
        <v>24</v>
      </c>
      <c r="I38" s="5" t="s">
        <v>120</v>
      </c>
      <c r="J38" s="11">
        <v>0</v>
      </c>
      <c r="K38" s="11">
        <v>1</v>
      </c>
      <c r="L38" s="11">
        <v>0</v>
      </c>
      <c r="M38" s="11">
        <v>0</v>
      </c>
      <c r="N38" s="11">
        <v>1</v>
      </c>
    </row>
    <row r="39" spans="1:14" x14ac:dyDescent="0.35">
      <c r="A39" s="1" t="s">
        <v>121</v>
      </c>
      <c r="B39" s="1" t="s">
        <v>122</v>
      </c>
      <c r="C39" s="9" t="s">
        <v>24</v>
      </c>
      <c r="D39" s="6" t="s">
        <v>24</v>
      </c>
      <c r="E39" s="6" t="s">
        <v>25</v>
      </c>
      <c r="F39" s="20" t="s">
        <v>24</v>
      </c>
      <c r="G39" s="6" t="s">
        <v>25</v>
      </c>
      <c r="H39" s="6" t="s">
        <v>47</v>
      </c>
      <c r="I39" s="5" t="s">
        <v>123</v>
      </c>
      <c r="J39" s="11">
        <v>0</v>
      </c>
      <c r="K39" s="11">
        <v>1</v>
      </c>
      <c r="L39" s="11">
        <v>0</v>
      </c>
      <c r="M39" s="11">
        <v>0</v>
      </c>
      <c r="N39" s="11">
        <v>1</v>
      </c>
    </row>
    <row r="40" spans="1:14" x14ac:dyDescent="0.35">
      <c r="A40" s="1" t="s">
        <v>124</v>
      </c>
      <c r="B40" s="1" t="s">
        <v>125</v>
      </c>
      <c r="C40" s="9" t="s">
        <v>24</v>
      </c>
      <c r="D40" s="6" t="s">
        <v>25</v>
      </c>
      <c r="E40" s="6" t="s">
        <v>25</v>
      </c>
      <c r="F40" s="20" t="s">
        <v>25</v>
      </c>
      <c r="G40" s="6" t="s">
        <v>24</v>
      </c>
      <c r="H40" s="6" t="s">
        <v>24</v>
      </c>
      <c r="I40" s="5" t="s">
        <v>126</v>
      </c>
      <c r="J40" s="11">
        <v>0</v>
      </c>
      <c r="K40" s="11">
        <v>0</v>
      </c>
      <c r="L40" s="11">
        <v>0</v>
      </c>
      <c r="M40" s="11">
        <v>1</v>
      </c>
      <c r="N40" s="11">
        <v>0</v>
      </c>
    </row>
    <row r="41" spans="1:14" x14ac:dyDescent="0.35">
      <c r="A41" s="1" t="s">
        <v>127</v>
      </c>
      <c r="B41" s="1" t="s">
        <v>128</v>
      </c>
      <c r="C41" s="9" t="s">
        <v>24</v>
      </c>
      <c r="D41" s="6" t="s">
        <v>25</v>
      </c>
      <c r="E41" s="6" t="s">
        <v>25</v>
      </c>
      <c r="F41" s="20" t="s">
        <v>25</v>
      </c>
      <c r="G41" s="6" t="s">
        <v>24</v>
      </c>
      <c r="H41" s="6" t="s">
        <v>24</v>
      </c>
      <c r="I41" s="5" t="s">
        <v>129</v>
      </c>
      <c r="J41" s="11">
        <v>0</v>
      </c>
      <c r="K41" s="11">
        <v>1</v>
      </c>
      <c r="L41" s="11">
        <v>0</v>
      </c>
      <c r="M41" s="11">
        <v>0</v>
      </c>
      <c r="N41" s="11">
        <v>1</v>
      </c>
    </row>
    <row r="42" spans="1:14" x14ac:dyDescent="0.35">
      <c r="A42" s="1" t="s">
        <v>130</v>
      </c>
      <c r="B42" s="1" t="s">
        <v>131</v>
      </c>
      <c r="C42" s="9" t="s">
        <v>25</v>
      </c>
      <c r="D42" s="6" t="s">
        <v>25</v>
      </c>
      <c r="E42" s="6" t="s">
        <v>25</v>
      </c>
      <c r="F42" s="20" t="s">
        <v>25</v>
      </c>
      <c r="G42" s="6" t="s">
        <v>25</v>
      </c>
      <c r="H42" s="6" t="s">
        <v>25</v>
      </c>
      <c r="I42" s="5" t="s">
        <v>132</v>
      </c>
      <c r="J42" s="11">
        <v>1</v>
      </c>
      <c r="K42" s="11">
        <v>1</v>
      </c>
      <c r="L42" s="11">
        <v>0</v>
      </c>
      <c r="M42" s="11">
        <v>1</v>
      </c>
      <c r="N42" s="11">
        <v>0</v>
      </c>
    </row>
    <row r="43" spans="1:14" x14ac:dyDescent="0.35">
      <c r="A43" s="1" t="s">
        <v>133</v>
      </c>
      <c r="B43" s="1" t="s">
        <v>134</v>
      </c>
      <c r="C43" s="9" t="s">
        <v>24</v>
      </c>
      <c r="D43" s="6" t="s">
        <v>25</v>
      </c>
      <c r="E43" s="6" t="s">
        <v>25</v>
      </c>
      <c r="F43" s="20" t="s">
        <v>25</v>
      </c>
      <c r="G43" s="6" t="s">
        <v>24</v>
      </c>
      <c r="H43" s="6" t="s">
        <v>24</v>
      </c>
      <c r="I43" s="5" t="s">
        <v>135</v>
      </c>
      <c r="J43" s="11">
        <v>1</v>
      </c>
      <c r="K43" s="11">
        <v>0</v>
      </c>
      <c r="L43" s="11">
        <v>0</v>
      </c>
      <c r="M43" s="11">
        <v>1</v>
      </c>
      <c r="N43" s="11">
        <v>0</v>
      </c>
    </row>
    <row r="44" spans="1:14" x14ac:dyDescent="0.35">
      <c r="A44" s="1" t="s">
        <v>136</v>
      </c>
      <c r="B44" s="1" t="s">
        <v>137</v>
      </c>
      <c r="C44" s="9" t="s">
        <v>24</v>
      </c>
      <c r="D44" s="6" t="s">
        <v>24</v>
      </c>
      <c r="E44" s="6" t="s">
        <v>24</v>
      </c>
      <c r="F44" s="20" t="s">
        <v>24</v>
      </c>
      <c r="G44" s="6" t="s">
        <v>25</v>
      </c>
      <c r="H44" s="6" t="s">
        <v>47</v>
      </c>
      <c r="I44" s="5" t="s">
        <v>138</v>
      </c>
      <c r="J44" s="11">
        <v>0</v>
      </c>
      <c r="K44" s="11">
        <v>0</v>
      </c>
      <c r="L44" s="11">
        <v>0</v>
      </c>
      <c r="M44" s="11">
        <v>1</v>
      </c>
      <c r="N44" s="11">
        <v>0</v>
      </c>
    </row>
    <row r="45" spans="1:14" x14ac:dyDescent="0.35">
      <c r="A45" s="1" t="s">
        <v>139</v>
      </c>
      <c r="B45" s="1" t="s">
        <v>140</v>
      </c>
      <c r="C45" s="9" t="s">
        <v>24</v>
      </c>
      <c r="D45" s="6" t="s">
        <v>25</v>
      </c>
      <c r="E45" s="6" t="s">
        <v>25</v>
      </c>
      <c r="F45" s="20" t="s">
        <v>25</v>
      </c>
      <c r="G45" s="6" t="s">
        <v>24</v>
      </c>
      <c r="H45" s="6" t="s">
        <v>24</v>
      </c>
      <c r="I45" s="5" t="s">
        <v>141</v>
      </c>
      <c r="J45" s="11">
        <v>1</v>
      </c>
      <c r="K45" s="11">
        <v>0</v>
      </c>
      <c r="L45" s="11">
        <v>0</v>
      </c>
      <c r="M45" s="11">
        <v>1</v>
      </c>
      <c r="N45" s="11">
        <v>0</v>
      </c>
    </row>
    <row r="46" spans="1:14" x14ac:dyDescent="0.35">
      <c r="A46" s="1" t="s">
        <v>142</v>
      </c>
      <c r="B46" s="1" t="s">
        <v>143</v>
      </c>
      <c r="C46" s="9" t="s">
        <v>24</v>
      </c>
      <c r="D46" s="6" t="s">
        <v>25</v>
      </c>
      <c r="E46" s="6" t="s">
        <v>25</v>
      </c>
      <c r="F46" s="20" t="s">
        <v>25</v>
      </c>
      <c r="G46" s="6" t="s">
        <v>25</v>
      </c>
      <c r="H46" s="6" t="s">
        <v>25</v>
      </c>
      <c r="I46" s="5" t="s">
        <v>144</v>
      </c>
      <c r="J46" s="11">
        <v>1</v>
      </c>
      <c r="K46" s="11">
        <v>0</v>
      </c>
      <c r="L46" s="11">
        <v>1</v>
      </c>
      <c r="M46" s="11">
        <v>1</v>
      </c>
      <c r="N46" s="11">
        <v>0</v>
      </c>
    </row>
    <row r="47" spans="1:14" x14ac:dyDescent="0.35">
      <c r="A47" s="1" t="s">
        <v>145</v>
      </c>
      <c r="B47" s="1" t="s">
        <v>146</v>
      </c>
      <c r="C47" s="9" t="s">
        <v>24</v>
      </c>
      <c r="D47" s="6" t="s">
        <v>25</v>
      </c>
      <c r="E47" s="6" t="s">
        <v>25</v>
      </c>
      <c r="F47" s="20" t="s">
        <v>25</v>
      </c>
      <c r="G47" s="6" t="s">
        <v>25</v>
      </c>
      <c r="H47" s="6" t="s">
        <v>25</v>
      </c>
      <c r="I47" s="5" t="s">
        <v>147</v>
      </c>
      <c r="J47" s="11">
        <v>1</v>
      </c>
      <c r="K47" s="11">
        <v>0</v>
      </c>
      <c r="L47" s="11">
        <v>0</v>
      </c>
      <c r="M47" s="11">
        <v>1</v>
      </c>
      <c r="N47" s="11">
        <v>0</v>
      </c>
    </row>
    <row r="48" spans="1:14" x14ac:dyDescent="0.35">
      <c r="A48" s="1" t="s">
        <v>148</v>
      </c>
      <c r="B48" s="1" t="s">
        <v>149</v>
      </c>
      <c r="C48" s="9" t="s">
        <v>24</v>
      </c>
      <c r="D48" s="6" t="s">
        <v>24</v>
      </c>
      <c r="E48" s="6" t="s">
        <v>25</v>
      </c>
      <c r="F48" s="20" t="s">
        <v>24</v>
      </c>
      <c r="G48" s="6" t="s">
        <v>25</v>
      </c>
      <c r="H48" s="6" t="s">
        <v>47</v>
      </c>
      <c r="I48" s="5" t="s">
        <v>150</v>
      </c>
      <c r="J48" s="11">
        <v>1</v>
      </c>
      <c r="K48" s="11">
        <v>0</v>
      </c>
      <c r="L48" s="11">
        <v>0</v>
      </c>
      <c r="M48" s="11">
        <v>1</v>
      </c>
      <c r="N48" s="11">
        <v>0</v>
      </c>
    </row>
    <row r="49" spans="1:14" x14ac:dyDescent="0.35">
      <c r="A49" s="1" t="s">
        <v>151</v>
      </c>
      <c r="B49" s="1" t="s">
        <v>152</v>
      </c>
      <c r="C49" s="9" t="s">
        <v>24</v>
      </c>
      <c r="D49" s="6" t="s">
        <v>24</v>
      </c>
      <c r="E49" s="6" t="s">
        <v>24</v>
      </c>
      <c r="F49" s="20" t="s">
        <v>24</v>
      </c>
      <c r="G49" s="6" t="s">
        <v>25</v>
      </c>
      <c r="H49" s="6" t="s">
        <v>24</v>
      </c>
      <c r="I49" s="5" t="s">
        <v>153</v>
      </c>
      <c r="J49" s="11">
        <v>0</v>
      </c>
      <c r="K49" s="11">
        <v>0</v>
      </c>
      <c r="L49" s="11">
        <v>0</v>
      </c>
      <c r="M49" s="11">
        <v>1</v>
      </c>
      <c r="N49" s="11">
        <v>0</v>
      </c>
    </row>
    <row r="50" spans="1:14" x14ac:dyDescent="0.35">
      <c r="A50" s="1" t="s">
        <v>154</v>
      </c>
      <c r="B50" s="1" t="s">
        <v>155</v>
      </c>
      <c r="C50" s="9" t="s">
        <v>24</v>
      </c>
      <c r="D50" s="6" t="s">
        <v>25</v>
      </c>
      <c r="E50" s="6" t="s">
        <v>25</v>
      </c>
      <c r="F50" s="20" t="s">
        <v>25</v>
      </c>
      <c r="G50" s="6" t="s">
        <v>25</v>
      </c>
      <c r="H50" s="6" t="s">
        <v>25</v>
      </c>
      <c r="I50" s="5" t="s">
        <v>156</v>
      </c>
      <c r="J50" s="11">
        <v>0</v>
      </c>
      <c r="K50" s="11">
        <v>0</v>
      </c>
      <c r="L50" s="11">
        <v>0</v>
      </c>
      <c r="M50" s="11">
        <v>1</v>
      </c>
      <c r="N50" s="11">
        <v>0</v>
      </c>
    </row>
    <row r="51" spans="1:14" x14ac:dyDescent="0.35">
      <c r="A51" s="1" t="s">
        <v>157</v>
      </c>
      <c r="B51" s="1" t="s">
        <v>158</v>
      </c>
      <c r="C51" s="9" t="s">
        <v>24</v>
      </c>
      <c r="D51" s="6" t="s">
        <v>25</v>
      </c>
      <c r="E51" s="6" t="s">
        <v>25</v>
      </c>
      <c r="F51" s="20" t="s">
        <v>25</v>
      </c>
      <c r="G51" s="6" t="s">
        <v>25</v>
      </c>
      <c r="H51" s="6" t="s">
        <v>25</v>
      </c>
      <c r="I51" s="5" t="s">
        <v>159</v>
      </c>
      <c r="J51" s="11">
        <v>0</v>
      </c>
      <c r="K51" s="11">
        <v>1</v>
      </c>
      <c r="L51" s="11">
        <v>0</v>
      </c>
      <c r="M51" s="11">
        <v>0</v>
      </c>
      <c r="N51" s="11">
        <v>1</v>
      </c>
    </row>
    <row r="52" spans="1:14" x14ac:dyDescent="0.35">
      <c r="A52" s="1" t="s">
        <v>160</v>
      </c>
      <c r="B52" s="1" t="s">
        <v>161</v>
      </c>
      <c r="C52" s="9" t="s">
        <v>24</v>
      </c>
      <c r="D52" s="6" t="s">
        <v>24</v>
      </c>
      <c r="E52" s="6" t="s">
        <v>24</v>
      </c>
      <c r="F52" s="20" t="s">
        <v>25</v>
      </c>
      <c r="G52" s="6" t="s">
        <v>24</v>
      </c>
      <c r="H52" s="6" t="s">
        <v>24</v>
      </c>
      <c r="I52" s="5" t="s">
        <v>162</v>
      </c>
      <c r="J52" s="11">
        <v>1</v>
      </c>
      <c r="K52" s="11">
        <v>0</v>
      </c>
      <c r="L52" s="11">
        <v>0</v>
      </c>
      <c r="M52" s="11">
        <v>0</v>
      </c>
      <c r="N52" s="11">
        <v>1</v>
      </c>
    </row>
    <row r="53" spans="1:14" x14ac:dyDescent="0.35">
      <c r="A53" s="1" t="s">
        <v>163</v>
      </c>
      <c r="B53" s="1" t="s">
        <v>164</v>
      </c>
      <c r="C53" s="9" t="s">
        <v>24</v>
      </c>
      <c r="D53" s="6" t="s">
        <v>25</v>
      </c>
      <c r="E53" s="6" t="s">
        <v>25</v>
      </c>
      <c r="F53" s="20" t="s">
        <v>25</v>
      </c>
      <c r="G53" s="6" t="s">
        <v>25</v>
      </c>
      <c r="H53" s="6" t="s">
        <v>25</v>
      </c>
      <c r="I53" s="5" t="s">
        <v>165</v>
      </c>
      <c r="J53" s="11">
        <v>1</v>
      </c>
      <c r="K53" s="11">
        <v>0</v>
      </c>
      <c r="L53" s="11">
        <v>0</v>
      </c>
      <c r="M53" s="11">
        <v>0</v>
      </c>
      <c r="N53" s="11">
        <v>1</v>
      </c>
    </row>
    <row r="54" spans="1:14" x14ac:dyDescent="0.35">
      <c r="A54" s="1" t="s">
        <v>166</v>
      </c>
      <c r="B54" s="1" t="s">
        <v>167</v>
      </c>
      <c r="C54" s="9" t="s">
        <v>24</v>
      </c>
      <c r="D54" s="6" t="s">
        <v>25</v>
      </c>
      <c r="E54" s="6" t="s">
        <v>25</v>
      </c>
      <c r="F54" s="20" t="s">
        <v>25</v>
      </c>
      <c r="G54" s="6" t="s">
        <v>25</v>
      </c>
      <c r="H54" s="6" t="s">
        <v>25</v>
      </c>
      <c r="I54" s="5" t="s">
        <v>168</v>
      </c>
      <c r="J54" s="11">
        <v>0</v>
      </c>
      <c r="K54" s="11">
        <v>1</v>
      </c>
      <c r="L54" s="11">
        <v>0</v>
      </c>
      <c r="M54" s="11">
        <v>1</v>
      </c>
      <c r="N54" s="11">
        <v>0</v>
      </c>
    </row>
    <row r="55" spans="1:14" x14ac:dyDescent="0.35">
      <c r="A55" s="1" t="s">
        <v>169</v>
      </c>
      <c r="B55" s="1" t="s">
        <v>170</v>
      </c>
      <c r="C55" s="9" t="s">
        <v>25</v>
      </c>
      <c r="D55" s="6" t="s">
        <v>25</v>
      </c>
      <c r="E55" s="6" t="s">
        <v>25</v>
      </c>
      <c r="F55" s="20" t="s">
        <v>25</v>
      </c>
      <c r="G55" s="6" t="s">
        <v>25</v>
      </c>
      <c r="H55" s="6" t="s">
        <v>25</v>
      </c>
      <c r="I55" s="5" t="s">
        <v>171</v>
      </c>
      <c r="J55" s="11">
        <v>0</v>
      </c>
      <c r="K55" s="11">
        <v>0</v>
      </c>
      <c r="L55" s="11">
        <v>0</v>
      </c>
      <c r="M55" s="11">
        <v>0</v>
      </c>
      <c r="N55" s="11">
        <v>1</v>
      </c>
    </row>
    <row r="56" spans="1:14" x14ac:dyDescent="0.35">
      <c r="A56" s="1" t="s">
        <v>172</v>
      </c>
      <c r="B56" s="1" t="s">
        <v>173</v>
      </c>
      <c r="C56" s="9" t="s">
        <v>25</v>
      </c>
      <c r="D56" s="6" t="s">
        <v>25</v>
      </c>
      <c r="E56" s="6" t="s">
        <v>25</v>
      </c>
      <c r="F56" s="20" t="s">
        <v>25</v>
      </c>
      <c r="G56" s="6" t="s">
        <v>25</v>
      </c>
      <c r="H56" s="6" t="s">
        <v>25</v>
      </c>
      <c r="I56" s="5" t="s">
        <v>174</v>
      </c>
      <c r="J56" s="11">
        <v>0</v>
      </c>
      <c r="K56" s="11">
        <v>1</v>
      </c>
      <c r="L56" s="11">
        <v>0</v>
      </c>
      <c r="M56" s="11">
        <v>1</v>
      </c>
      <c r="N56" s="11">
        <v>0</v>
      </c>
    </row>
    <row r="57" spans="1:14" hidden="1" x14ac:dyDescent="0.35">
      <c r="F57" s="6"/>
      <c r="J57"/>
    </row>
    <row r="58" spans="1:14" hidden="1" x14ac:dyDescent="0.35">
      <c r="F58" s="6"/>
    </row>
    <row r="61" spans="1:14" x14ac:dyDescent="0.35">
      <c r="E61"/>
      <c r="F61" s="22"/>
      <c r="G61"/>
      <c r="H61"/>
      <c r="I61"/>
      <c r="J61"/>
    </row>
    <row r="62" spans="1:14" x14ac:dyDescent="0.35">
      <c r="A62" s="35" t="s">
        <v>175</v>
      </c>
      <c r="B62" s="35"/>
      <c r="C62" s="35"/>
      <c r="D62" s="35"/>
      <c r="E62" s="35"/>
    </row>
    <row r="63" spans="1:14" x14ac:dyDescent="0.35">
      <c r="A63" s="35"/>
      <c r="B63" s="35"/>
      <c r="C63" s="35"/>
      <c r="D63" s="35"/>
      <c r="E63" s="35"/>
    </row>
    <row r="64" spans="1:14" ht="14.5" customHeight="1" x14ac:dyDescent="0.35">
      <c r="D64"/>
      <c r="E64"/>
      <c r="F64" s="22"/>
      <c r="G64"/>
      <c r="H64"/>
      <c r="I64"/>
      <c r="J64"/>
      <c r="K64"/>
    </row>
    <row r="65" spans="1:11" ht="14.5" customHeight="1" x14ac:dyDescent="0.35">
      <c r="D65"/>
      <c r="E65"/>
      <c r="F65" s="22"/>
      <c r="G65"/>
      <c r="H65"/>
      <c r="I65"/>
      <c r="J65"/>
      <c r="K65"/>
    </row>
    <row r="66" spans="1:11" x14ac:dyDescent="0.35">
      <c r="D66"/>
      <c r="E66"/>
      <c r="F66" s="22"/>
      <c r="G66"/>
      <c r="H66"/>
      <c r="I66"/>
      <c r="J66"/>
      <c r="K66"/>
    </row>
    <row r="67" spans="1:11" x14ac:dyDescent="0.35">
      <c r="A67" s="14" t="s">
        <v>176</v>
      </c>
      <c r="B67" s="19" t="s">
        <v>177</v>
      </c>
      <c r="C67" s="8" t="s">
        <v>178</v>
      </c>
      <c r="D67" s="16" t="s">
        <v>179</v>
      </c>
      <c r="E67" s="21" t="s">
        <v>180</v>
      </c>
    </row>
    <row r="68" spans="1:11" ht="43" customHeight="1" thickBot="1" x14ac:dyDescent="0.4">
      <c r="A68" s="12" t="s">
        <v>17</v>
      </c>
      <c r="B68" s="12">
        <f>COUNTIF(J7:J56,1)/COUNTIF(C7:C56,"YES")</f>
        <v>0.58695652173913049</v>
      </c>
      <c r="C68" s="12">
        <f>COUNTIFS(J7:J56,1,D7:D56,"Yes") / COUNTIF(J7:J56,1)</f>
        <v>0.29629629629629628</v>
      </c>
      <c r="D68" s="24">
        <f t="shared" ref="D68:D73" si="0">B68-C68</f>
        <v>0.29066022544283421</v>
      </c>
      <c r="E68" s="23" t="s">
        <v>181</v>
      </c>
    </row>
    <row r="69" spans="1:11" ht="58" customHeight="1" thickTop="1" thickBot="1" x14ac:dyDescent="0.4">
      <c r="A69" s="12" t="s">
        <v>18</v>
      </c>
      <c r="B69" s="12">
        <f>COUNTIF(K7:K56,1)/COUNTIF(C7:C56,"YES")</f>
        <v>0.21739130434782608</v>
      </c>
      <c r="C69" s="12">
        <f xml:space="preserve"> COUNTIFS(K7:K56,1,D7:D56,"Yes") / COUNTIF(K7:K56,1)</f>
        <v>0.1</v>
      </c>
      <c r="D69" s="25">
        <f t="shared" si="0"/>
        <v>0.11739130434782608</v>
      </c>
      <c r="E69" s="23" t="s">
        <v>182</v>
      </c>
    </row>
    <row r="70" spans="1:11" ht="56.5" customHeight="1" thickTop="1" thickBot="1" x14ac:dyDescent="0.4">
      <c r="A70" s="12" t="s">
        <v>19</v>
      </c>
      <c r="B70" s="12">
        <f>COUNTIF(L7:L56,1)/COUNTIF(C7:C56,"YES")</f>
        <v>0.13043478260869565</v>
      </c>
      <c r="C70" s="12">
        <f>COUNTIFS(L7:L56,1,D7:D56,"Yes") / COUNTIF(L7:L56,1)</f>
        <v>0</v>
      </c>
      <c r="D70" s="24">
        <f t="shared" si="0"/>
        <v>0.13043478260869565</v>
      </c>
      <c r="E70" s="23" t="s">
        <v>183</v>
      </c>
    </row>
    <row r="71" spans="1:11" ht="48.65" customHeight="1" thickTop="1" thickBot="1" x14ac:dyDescent="0.4">
      <c r="A71" s="12" t="s">
        <v>20</v>
      </c>
      <c r="B71" s="12">
        <f>COUNTIF(M7:M56,1)/COUNTIF(C7:C56,"YES")</f>
        <v>0.58695652173913049</v>
      </c>
      <c r="C71" s="12">
        <f>COUNTIFS(M7:M56,1,D7:D56,"Yes") / COUNTIF(M7:M56,1)</f>
        <v>0.33333333333333331</v>
      </c>
      <c r="D71" s="26">
        <f t="shared" si="0"/>
        <v>0.25362318840579717</v>
      </c>
      <c r="E71" s="23" t="s">
        <v>184</v>
      </c>
    </row>
    <row r="72" spans="1:11" ht="45.65" customHeight="1" thickTop="1" thickBot="1" x14ac:dyDescent="0.4">
      <c r="A72" s="12" t="s">
        <v>21</v>
      </c>
      <c r="B72" s="12">
        <f>COUNTIF(N7:N56,1)/COUNTIF(C7:C56,"YES")</f>
        <v>0.5</v>
      </c>
      <c r="C72" s="12">
        <f>COUNTIFS(N7:N56,1,D7:D56,"Yes") / COUNTIF(N7:N56,1)</f>
        <v>0.2608695652173913</v>
      </c>
      <c r="D72" s="26">
        <f t="shared" si="0"/>
        <v>0.2391304347826087</v>
      </c>
      <c r="E72" s="23" t="s">
        <v>185</v>
      </c>
    </row>
    <row r="73" spans="1:11" ht="28.5" customHeight="1" thickTop="1" thickBot="1" x14ac:dyDescent="0.4">
      <c r="A73" s="15" t="s">
        <v>186</v>
      </c>
      <c r="B73" s="27">
        <f>COUNTIF(C7:C56,"YES")/COUNTA(C7:C56)</f>
        <v>0.92</v>
      </c>
      <c r="C73" s="17">
        <f>COUNTIF(D7:D56, "YES")/COUNTA(D7:D56)</f>
        <v>0.3</v>
      </c>
      <c r="D73" s="27">
        <f t="shared" si="0"/>
        <v>0.62000000000000011</v>
      </c>
      <c r="E73" s="30" t="s">
        <v>187</v>
      </c>
    </row>
    <row r="74" spans="1:11" ht="15" thickTop="1" x14ac:dyDescent="0.35">
      <c r="A74" s="6"/>
      <c r="I74" s="9"/>
      <c r="J74"/>
    </row>
    <row r="75" spans="1:11" x14ac:dyDescent="0.35">
      <c r="A75" s="6"/>
      <c r="I75" s="9"/>
      <c r="J75"/>
    </row>
    <row r="76" spans="1:11" x14ac:dyDescent="0.35">
      <c r="A76" s="14" t="s">
        <v>176</v>
      </c>
      <c r="B76" s="19" t="s">
        <v>178</v>
      </c>
      <c r="C76" s="8" t="s">
        <v>188</v>
      </c>
      <c r="D76" s="16" t="s">
        <v>179</v>
      </c>
      <c r="E76" s="21" t="s">
        <v>180</v>
      </c>
      <c r="I76" s="9"/>
      <c r="J76"/>
    </row>
    <row r="77" spans="1:11" ht="44.15" customHeight="1" thickBot="1" x14ac:dyDescent="0.4">
      <c r="A77" s="12" t="s">
        <v>17</v>
      </c>
      <c r="B77" s="12">
        <f>COUNTIFS(J7:J56,1,D7:D56,"Yes") / COUNTIF(J7:J56,1)</f>
        <v>0.29629629629629628</v>
      </c>
      <c r="C77" s="12">
        <f>COUNTIFS(J7:J56,1,E7:E56,"Yes") / COUNTIF(J7:J56,1)</f>
        <v>0.14814814814814814</v>
      </c>
      <c r="D77" s="12">
        <f t="shared" ref="D77:D82" si="1">B77-C77</f>
        <v>0.14814814814814814</v>
      </c>
      <c r="E77" s="23" t="s">
        <v>189</v>
      </c>
      <c r="I77" s="9"/>
      <c r="J77"/>
    </row>
    <row r="78" spans="1:11" ht="44.15" customHeight="1" thickTop="1" thickBot="1" x14ac:dyDescent="0.4">
      <c r="A78" s="12" t="s">
        <v>18</v>
      </c>
      <c r="B78" s="12">
        <f xml:space="preserve"> COUNTIFS(K7:K56,1,D7:D56,"Yes") / COUNTIF(K7:K56,1)</f>
        <v>0.1</v>
      </c>
      <c r="C78" s="12">
        <f xml:space="preserve"> COUNTIFS(K7:K56,1,E7:E56,"Yes") / COUNTIF(K7:K56,1)</f>
        <v>0</v>
      </c>
      <c r="D78" s="12">
        <f t="shared" si="1"/>
        <v>0.1</v>
      </c>
      <c r="E78" s="23" t="s">
        <v>190</v>
      </c>
      <c r="I78" s="9"/>
      <c r="J78"/>
    </row>
    <row r="79" spans="1:11" ht="44.15" customHeight="1" thickTop="1" thickBot="1" x14ac:dyDescent="0.4">
      <c r="A79" s="12" t="s">
        <v>19</v>
      </c>
      <c r="B79" s="12">
        <f>COUNTIFS(L7:L56,1,D7:D56,"Yes") / COUNTIF(L7:L56,1)</f>
        <v>0</v>
      </c>
      <c r="C79" s="12">
        <f>COUNTIFS(L7:L56,1,E7:E56,"Yes") / COUNTIF(L7:L56,1)</f>
        <v>0</v>
      </c>
      <c r="D79" s="12">
        <f t="shared" si="1"/>
        <v>0</v>
      </c>
      <c r="E79" s="23" t="s">
        <v>191</v>
      </c>
      <c r="I79" s="9"/>
      <c r="J79"/>
    </row>
    <row r="80" spans="1:11" ht="44.15" customHeight="1" thickTop="1" thickBot="1" x14ac:dyDescent="0.4">
      <c r="A80" s="12" t="s">
        <v>20</v>
      </c>
      <c r="B80" s="12">
        <f>COUNTIFS(M7:M56,1,D7:D56,"Yes") / COUNTIF(M7:M56,1)</f>
        <v>0.33333333333333331</v>
      </c>
      <c r="C80" s="12">
        <f>COUNTIFS(M7:M56,1,E7:E56,"Yes") / COUNTIF(M7:M56,1)</f>
        <v>0.22222222222222221</v>
      </c>
      <c r="D80" s="12">
        <f t="shared" si="1"/>
        <v>0.1111111111111111</v>
      </c>
      <c r="E80" s="23" t="s">
        <v>192</v>
      </c>
      <c r="I80" s="9"/>
      <c r="J80"/>
    </row>
    <row r="81" spans="1:10" ht="44.15" customHeight="1" thickTop="1" thickBot="1" x14ac:dyDescent="0.4">
      <c r="A81" s="12" t="s">
        <v>21</v>
      </c>
      <c r="B81" s="12">
        <f>COUNTIFS(N7:N56,1,D7:D56,"Yes") / COUNTIF(N7:N56,1)</f>
        <v>0.2608695652173913</v>
      </c>
      <c r="C81" s="29">
        <f>COUNTIFS(N7:N56,1,E7:E56,"Yes") / COUNTIF(N7:N56,1)</f>
        <v>0.13043478260869565</v>
      </c>
      <c r="D81" s="12">
        <f t="shared" si="1"/>
        <v>0.13043478260869565</v>
      </c>
      <c r="E81" s="23" t="s">
        <v>193</v>
      </c>
      <c r="I81" s="9"/>
      <c r="J81"/>
    </row>
    <row r="82" spans="1:10" ht="44.15" customHeight="1" thickTop="1" thickBot="1" x14ac:dyDescent="0.4">
      <c r="A82" s="15" t="s">
        <v>194</v>
      </c>
      <c r="B82" s="27">
        <f>COUNTIF(D7:D56, "YES")/COUNTA(D7:D56)</f>
        <v>0.3</v>
      </c>
      <c r="C82" s="17">
        <f>COUNTIF(E7:E56, "YES")/COUNTA(E7:E56)</f>
        <v>0.18</v>
      </c>
      <c r="D82" s="17">
        <f t="shared" si="1"/>
        <v>0.12</v>
      </c>
      <c r="E82" s="30" t="s">
        <v>195</v>
      </c>
    </row>
    <row r="83" spans="1:10" ht="15" thickTop="1" x14ac:dyDescent="0.35">
      <c r="A83" s="6"/>
      <c r="B83" s="6"/>
      <c r="C83" s="6"/>
      <c r="E83" s="20"/>
    </row>
    <row r="84" spans="1:10" ht="26.15" customHeight="1" x14ac:dyDescent="0.35">
      <c r="A84" s="14" t="s">
        <v>176</v>
      </c>
      <c r="B84" s="28" t="s">
        <v>178</v>
      </c>
      <c r="C84" s="8" t="s">
        <v>196</v>
      </c>
      <c r="D84" s="16" t="s">
        <v>179</v>
      </c>
      <c r="E84" s="21" t="s">
        <v>180</v>
      </c>
    </row>
    <row r="85" spans="1:10" ht="39" customHeight="1" thickBot="1" x14ac:dyDescent="0.4">
      <c r="A85" s="12" t="s">
        <v>17</v>
      </c>
      <c r="B85" s="12">
        <f>COUNTIFS(J7:J56,1,D7:D56,"Yes") / COUNTIF(J7:J56,1)</f>
        <v>0.29629629629629628</v>
      </c>
      <c r="C85" s="12">
        <f>COUNTIFS(J7:J56,1,F7:F56,"Yes") / COUNTIF(J7:J56,1)</f>
        <v>0.14814814814814814</v>
      </c>
      <c r="D85" s="12">
        <f t="shared" ref="D85:D90" si="2">B85-C85</f>
        <v>0.14814814814814814</v>
      </c>
      <c r="E85" s="23" t="s">
        <v>197</v>
      </c>
    </row>
    <row r="86" spans="1:10" ht="39" customHeight="1" thickTop="1" thickBot="1" x14ac:dyDescent="0.4">
      <c r="A86" s="12" t="s">
        <v>18</v>
      </c>
      <c r="B86" s="12">
        <f xml:space="preserve"> COUNTIFS(K7:K56,1,D7:D56,"Yes") / COUNTIF(K7:K56,1)</f>
        <v>0.1</v>
      </c>
      <c r="C86" s="12">
        <f xml:space="preserve"> COUNTIFS(K7:K56,1,F7:F56,"Yes") / COUNTIF(K7:K56,1)</f>
        <v>0.1</v>
      </c>
      <c r="D86" s="12">
        <f t="shared" si="2"/>
        <v>0</v>
      </c>
      <c r="E86" s="23" t="s">
        <v>198</v>
      </c>
    </row>
    <row r="87" spans="1:10" ht="39" customHeight="1" thickTop="1" thickBot="1" x14ac:dyDescent="0.4">
      <c r="A87" s="12" t="s">
        <v>19</v>
      </c>
      <c r="B87" s="12">
        <f>COUNTIFS(L7:L56,1,D7:D56,"Yes") / COUNTIF(L7:L56,1)</f>
        <v>0</v>
      </c>
      <c r="C87" s="12">
        <f>COUNTIFS(L7:L56,1,F7:F56,"Yes") / COUNTIF(L7:L56,1)</f>
        <v>0</v>
      </c>
      <c r="D87" s="12">
        <f t="shared" si="2"/>
        <v>0</v>
      </c>
      <c r="E87" s="23" t="s">
        <v>199</v>
      </c>
    </row>
    <row r="88" spans="1:10" ht="39" customHeight="1" thickTop="1" thickBot="1" x14ac:dyDescent="0.4">
      <c r="A88" s="12" t="s">
        <v>20</v>
      </c>
      <c r="B88" s="12">
        <f>COUNTIFS(M7:M56,1,D7:D56,"Yes") / COUNTIF(M7:M56,1)</f>
        <v>0.33333333333333331</v>
      </c>
      <c r="C88" s="12">
        <f>COUNTIFS(M7:M56,1,F7:F56,"Yes") / COUNTIF(M7:M56,1)</f>
        <v>0.14814814814814814</v>
      </c>
      <c r="D88" s="12">
        <f t="shared" si="2"/>
        <v>0.18518518518518517</v>
      </c>
      <c r="E88" s="23" t="s">
        <v>200</v>
      </c>
    </row>
    <row r="89" spans="1:10" ht="39" customHeight="1" thickTop="1" thickBot="1" x14ac:dyDescent="0.4">
      <c r="A89" s="12" t="s">
        <v>21</v>
      </c>
      <c r="B89" s="12">
        <f>COUNTIFS(N7:N56,1,D7:D56,"Yes") / COUNTIF(N7:N56,1)</f>
        <v>0.2608695652173913</v>
      </c>
      <c r="C89" s="12">
        <f>COUNTIFS(N7:N56,1,F7:F56,"Yes") / COUNTIF(N7:N56,1)</f>
        <v>0.13043478260869565</v>
      </c>
      <c r="D89" s="12">
        <f t="shared" si="2"/>
        <v>0.13043478260869565</v>
      </c>
      <c r="E89" s="23" t="s">
        <v>201</v>
      </c>
    </row>
    <row r="90" spans="1:10" ht="39" customHeight="1" thickTop="1" thickBot="1" x14ac:dyDescent="0.4">
      <c r="A90" s="15" t="s">
        <v>194</v>
      </c>
      <c r="B90" s="17">
        <f>COUNTIF(D7:D56, "YES")/COUNTA(D7:D56)</f>
        <v>0.3</v>
      </c>
      <c r="C90" s="17">
        <f>COUNTIF(F7:F56, "YES")/COUNTA(F7:F56)</f>
        <v>0.14000000000000001</v>
      </c>
      <c r="D90" s="27">
        <f t="shared" si="2"/>
        <v>0.15999999999999998</v>
      </c>
      <c r="E90" s="30" t="s">
        <v>202</v>
      </c>
    </row>
    <row r="91" spans="1:10" ht="15" thickTop="1" x14ac:dyDescent="0.35"/>
    <row r="94" spans="1:10" ht="35.5" customHeight="1" x14ac:dyDescent="0.35">
      <c r="A94" s="14" t="s">
        <v>176</v>
      </c>
      <c r="B94" s="19" t="s">
        <v>178</v>
      </c>
      <c r="C94" s="8" t="s">
        <v>203</v>
      </c>
      <c r="D94" s="16" t="s">
        <v>179</v>
      </c>
      <c r="E94" s="21" t="s">
        <v>180</v>
      </c>
    </row>
    <row r="95" spans="1:10" ht="43.5" x14ac:dyDescent="0.35">
      <c r="A95" s="12" t="s">
        <v>17</v>
      </c>
      <c r="B95" s="12">
        <f>COUNTIFS(J7:J56,1,D7:D56,"Yes") / COUNTIF(J7:J56,1)</f>
        <v>0.29629629629629628</v>
      </c>
      <c r="C95" s="12">
        <f>COUNTIFS(J7:J56,1,D7:D56,"Yes",G7:G56,"Yes") / COUNTIF(J7:J56,1)</f>
        <v>3.7037037037037035E-2</v>
      </c>
      <c r="D95" s="12">
        <f t="shared" ref="D95:D100" si="3">B95-C95</f>
        <v>0.25925925925925924</v>
      </c>
      <c r="E95" s="23" t="s">
        <v>204</v>
      </c>
    </row>
    <row r="96" spans="1:10" ht="29" x14ac:dyDescent="0.35">
      <c r="A96" s="12" t="s">
        <v>18</v>
      </c>
      <c r="B96" s="12">
        <f xml:space="preserve"> COUNTIFS(K7:K56,1,D7:D56,"Yes") / COUNTIF(K7:K56,1)</f>
        <v>0.1</v>
      </c>
      <c r="C96" s="12">
        <f xml:space="preserve"> COUNTIFS(K7:K56,1,D7:D56,"Yes",G7:G56,"Yes") / COUNTIF(K7:K56,1)</f>
        <v>0</v>
      </c>
      <c r="D96" s="12">
        <f t="shared" si="3"/>
        <v>0.1</v>
      </c>
      <c r="E96" s="23" t="s">
        <v>205</v>
      </c>
    </row>
    <row r="97" spans="1:5" ht="43.5" x14ac:dyDescent="0.35">
      <c r="A97" s="12" t="s">
        <v>19</v>
      </c>
      <c r="B97" s="12">
        <f>COUNTIFS(L7:L56,1,D7:D56,"Yes") / COUNTIF(L7:L56,1)</f>
        <v>0</v>
      </c>
      <c r="C97" s="12">
        <f>COUNTIFS(L7:L56,1,D7:D56,"Yes",G7:G56,"Yes") / COUNTIF(L7:L56,1)</f>
        <v>0</v>
      </c>
      <c r="D97" s="12">
        <f t="shared" si="3"/>
        <v>0</v>
      </c>
      <c r="E97" s="31" t="s">
        <v>206</v>
      </c>
    </row>
    <row r="98" spans="1:5" ht="43.5" x14ac:dyDescent="0.35">
      <c r="A98" s="12" t="s">
        <v>20</v>
      </c>
      <c r="B98" s="12">
        <f>COUNTIFS(M7:M56,1,D7:D56,"Yes") / COUNTIF(M7:M56,1)</f>
        <v>0.33333333333333331</v>
      </c>
      <c r="C98" s="12">
        <f>COUNTIFS(M7:M56,1,D7:D56,"Yes",G7:G56,"Yes") / COUNTIF(M7:M56,1)</f>
        <v>7.407407407407407E-2</v>
      </c>
      <c r="D98" s="12">
        <f t="shared" si="3"/>
        <v>0.25925925925925924</v>
      </c>
      <c r="E98" s="23" t="s">
        <v>207</v>
      </c>
    </row>
    <row r="99" spans="1:5" ht="29" x14ac:dyDescent="0.35">
      <c r="A99" s="12" t="s">
        <v>21</v>
      </c>
      <c r="B99" s="12">
        <f>COUNTIFS(N7:N56,1,D7:D56,"Yes") / COUNTIF(N7:N56,1)</f>
        <v>0.2608695652173913</v>
      </c>
      <c r="C99" s="12">
        <f>COUNTIFS(N7:N56,1,D7:D56,"Yes,F7:F56,""Yes")/COUNTIF(N7:N56,1)</f>
        <v>0</v>
      </c>
      <c r="D99" s="12">
        <f t="shared" si="3"/>
        <v>0.2608695652173913</v>
      </c>
      <c r="E99" s="23" t="s">
        <v>208</v>
      </c>
    </row>
    <row r="100" spans="1:5" ht="29" x14ac:dyDescent="0.35">
      <c r="A100" s="15" t="s">
        <v>194</v>
      </c>
      <c r="B100" s="17">
        <f>COUNTIF(D7:D56, "YES")/COUNTA(D7:D56)</f>
        <v>0.3</v>
      </c>
      <c r="C100" s="17">
        <f>COUNTIFS(D7:D56,"Yes",G7:G56,"Yes")/COUNTA(D7:D56)</f>
        <v>0.06</v>
      </c>
      <c r="D100" s="17">
        <f t="shared" si="3"/>
        <v>0.24</v>
      </c>
      <c r="E100" s="32" t="s">
        <v>209</v>
      </c>
    </row>
    <row r="101" spans="1:5" ht="15" thickTop="1" x14ac:dyDescent="0.35"/>
    <row r="103" spans="1:5" ht="46" customHeight="1" x14ac:dyDescent="0.35">
      <c r="A103" s="14" t="s">
        <v>210</v>
      </c>
      <c r="B103" s="19" t="s">
        <v>178</v>
      </c>
      <c r="C103" s="8" t="s">
        <v>211</v>
      </c>
      <c r="D103" s="16" t="s">
        <v>179</v>
      </c>
      <c r="E103" s="21" t="s">
        <v>180</v>
      </c>
    </row>
    <row r="104" spans="1:5" ht="43.5" customHeight="1" thickBot="1" x14ac:dyDescent="0.4">
      <c r="A104" s="12" t="s">
        <v>17</v>
      </c>
      <c r="B104" s="12">
        <f>COUNTIFS(J7:J56,1,D7:D56,"Yes") / COUNTIF(J7:J56,1)</f>
        <v>0.29629629629629628</v>
      </c>
      <c r="C104" s="12">
        <f>COUNTIFS(J7:J56,1,D7:D56,"Yes",H7:H56,"Yes") / COUNTIF(J7:J56,1)</f>
        <v>7.407407407407407E-2</v>
      </c>
      <c r="D104" s="12">
        <f t="shared" ref="D104:D109" si="4">B104-C104</f>
        <v>0.22222222222222221</v>
      </c>
      <c r="E104" s="31" t="s">
        <v>212</v>
      </c>
    </row>
    <row r="105" spans="1:5" ht="43.5" customHeight="1" thickTop="1" thickBot="1" x14ac:dyDescent="0.4">
      <c r="A105" s="12" t="s">
        <v>18</v>
      </c>
      <c r="B105" s="12">
        <f xml:space="preserve"> COUNTIFS(K7:K56,1,D7:D56,"Yes") / COUNTIF(K7:K56,1)</f>
        <v>0.1</v>
      </c>
      <c r="C105" s="12">
        <f xml:space="preserve"> COUNTIFS(K7:K56,1,D7:D56,"Yes",H7:H56,"Yes") / COUNTIF(K7:K56,1)</f>
        <v>0</v>
      </c>
      <c r="D105" s="12">
        <f t="shared" si="4"/>
        <v>0.1</v>
      </c>
      <c r="E105" s="31" t="s">
        <v>213</v>
      </c>
    </row>
    <row r="106" spans="1:5" ht="43.5" customHeight="1" thickTop="1" thickBot="1" x14ac:dyDescent="0.4">
      <c r="A106" s="12" t="s">
        <v>19</v>
      </c>
      <c r="B106" s="12">
        <f>COUNTIFS(L7:L56,1,D7:D56,"Yes") / COUNTIF(L7:L56,1)</f>
        <v>0</v>
      </c>
      <c r="C106" s="12">
        <f>COUNTIFS(L7:L56,1,D7:D56,"Yes",H7:H56,"Yes") / COUNTIF(L7:L56,1)</f>
        <v>0</v>
      </c>
      <c r="D106" s="12">
        <f t="shared" si="4"/>
        <v>0</v>
      </c>
      <c r="E106" s="31" t="s">
        <v>214</v>
      </c>
    </row>
    <row r="107" spans="1:5" ht="43.5" customHeight="1" thickTop="1" thickBot="1" x14ac:dyDescent="0.4">
      <c r="A107" s="12" t="s">
        <v>20</v>
      </c>
      <c r="B107" s="12">
        <f>COUNTIFS(M7:M56,1,D7:D56,"Yes") / COUNTIF(M7:M56,1)</f>
        <v>0.33333333333333331</v>
      </c>
      <c r="C107" s="12">
        <f>COUNTIFS(M7:M56,1,D7:D56,"Yes",H7:H56,"Yes") / COUNTIF(M7:M56,1)</f>
        <v>0.1111111111111111</v>
      </c>
      <c r="D107" s="12">
        <f t="shared" si="4"/>
        <v>0.22222222222222221</v>
      </c>
      <c r="E107" s="31" t="s">
        <v>215</v>
      </c>
    </row>
    <row r="108" spans="1:5" ht="43.5" customHeight="1" thickTop="1" thickBot="1" x14ac:dyDescent="0.4">
      <c r="A108" s="12" t="s">
        <v>21</v>
      </c>
      <c r="B108" s="12">
        <f>COUNTIFS(N7:N56,1,D7:D56,"Yes") / COUNTIF(N7:N56,1)</f>
        <v>0.2608695652173913</v>
      </c>
      <c r="C108" s="12">
        <f>COUNTIFS(M7:M56,1,D7:D56,"Yes",H7:H56,"Yes") / COUNTIF(M7:M56,1)</f>
        <v>0.1111111111111111</v>
      </c>
      <c r="D108" s="12">
        <f t="shared" si="4"/>
        <v>0.14975845410628019</v>
      </c>
      <c r="E108" s="31" t="s">
        <v>216</v>
      </c>
    </row>
    <row r="109" spans="1:5" ht="43.5" customHeight="1" thickTop="1" thickBot="1" x14ac:dyDescent="0.4">
      <c r="A109" s="15" t="s">
        <v>194</v>
      </c>
      <c r="B109" s="17">
        <f>COUNTIF(D17:D65, "YES")/COUNTA(D17:D65)</f>
        <v>0.3</v>
      </c>
      <c r="C109" s="17">
        <f>COUNTIFS(M7:M56,1,D7:D56,"Yes",H7:H56,"Yes") / COUNTIF(M7:M56,1)</f>
        <v>0.1111111111111111</v>
      </c>
      <c r="D109" s="17">
        <f t="shared" si="4"/>
        <v>0.18888888888888888</v>
      </c>
      <c r="E109" s="32" t="s">
        <v>217</v>
      </c>
    </row>
    <row r="110" spans="1:5" ht="15" thickTop="1" x14ac:dyDescent="0.35"/>
  </sheetData>
  <autoFilter ref="A6:N58" xr:uid="{741AFF88-F5F0-4151-A073-189A31D370B4}">
    <filterColumn colId="13">
      <customFilters>
        <customFilter operator="notEqual" val=" "/>
      </customFilters>
    </filterColumn>
  </autoFilter>
  <mergeCells count="8">
    <mergeCell ref="A62:E63"/>
    <mergeCell ref="C5:F5"/>
    <mergeCell ref="C4:F4"/>
    <mergeCell ref="A1:K2"/>
    <mergeCell ref="I5:N5"/>
    <mergeCell ref="I4:N4"/>
    <mergeCell ref="G5:H5"/>
    <mergeCell ref="G4:H4"/>
  </mergeCells>
  <phoneticPr fontId="3" type="noConversion"/>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a0342cf-57d7-47d6-b188-dab1e1632426" xsi:nil="true"/>
    <lcf76f155ced4ddcb4097134ff3c332f xmlns="894dbb2b-35e3-4e40-b282-4baa343bc3bc">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Audience xmlns="894dbb2b-35e3-4e40-b282-4baa343bc3bc" xsi:nil="true"/>
    <Program xmlns="894dbb2b-35e3-4e40-b282-4baa343bc3b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F3DD55CFCF0CD4AB964262FA2029D18" ma:contentTypeVersion="29" ma:contentTypeDescription="Create a new document." ma:contentTypeScope="" ma:versionID="35fe2712cd023e30dafe4ab97a6fb6c7">
  <xsd:schema xmlns:xsd="http://www.w3.org/2001/XMLSchema" xmlns:xs="http://www.w3.org/2001/XMLSchema" xmlns:p="http://schemas.microsoft.com/office/2006/metadata/properties" xmlns:ns1="http://schemas.microsoft.com/sharepoint/v3" xmlns:ns2="894dbb2b-35e3-4e40-b282-4baa343bc3bc" xmlns:ns3="2a0342cf-57d7-47d6-b188-dab1e1632426" targetNamespace="http://schemas.microsoft.com/office/2006/metadata/properties" ma:root="true" ma:fieldsID="5f78a2fecc6edea317528365ffdc6808" ns1:_="" ns2:_="" ns3:_="">
    <xsd:import namespace="http://schemas.microsoft.com/sharepoint/v3"/>
    <xsd:import namespace="894dbb2b-35e3-4e40-b282-4baa343bc3bc"/>
    <xsd:import namespace="2a0342cf-57d7-47d6-b188-dab1e1632426"/>
    <xsd:element name="properties">
      <xsd:complexType>
        <xsd:sequence>
          <xsd:element name="documentManagement">
            <xsd:complexType>
              <xsd:all>
                <xsd:element ref="ns2:Program" minOccurs="0"/>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Audience"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ma:readOnly="false">
      <xsd:simpleType>
        <xsd:restriction base="dms:Note"/>
      </xsd:simpleType>
    </xsd:element>
    <xsd:element name="_ip_UnifiedCompliancePolicyUIAction" ma:index="12"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4dbb2b-35e3-4e40-b282-4baa343bc3bc" elementFormDefault="qualified">
    <xsd:import namespace="http://schemas.microsoft.com/office/2006/documentManagement/types"/>
    <xsd:import namespace="http://schemas.microsoft.com/office/infopath/2007/PartnerControls"/>
    <xsd:element name="Program" ma:index="1" nillable="true" ma:displayName="Program" ma:format="Dropdown" ma:internalName="Program">
      <xsd:complexType>
        <xsd:complexContent>
          <xsd:extension base="dms:MultiChoice">
            <xsd:sequence>
              <xsd:element name="Value" maxOccurs="unbounded" minOccurs="0" nillable="true">
                <xsd:simpleType>
                  <xsd:restriction base="dms:Choice">
                    <xsd:enumeration value="12th Year"/>
                    <xsd:enumeration value="Accounting"/>
                    <xsd:enumeration value="Admissions"/>
                    <xsd:enumeration value="Aerospace"/>
                    <xsd:enumeration value="Agency - General"/>
                    <xsd:enumeration value="AIES"/>
                    <xsd:enumeration value="Apprenticeships"/>
                    <xsd:enumeration value="Budget"/>
                    <xsd:enumeration value="CBS"/>
                    <xsd:enumeration value="Closures"/>
                    <xsd:enumeration value="College Readiness"/>
                    <xsd:enumeration value="Comm - Analytics"/>
                    <xsd:enumeration value="Comm - Billing &amp; Subscriptions"/>
                    <xsd:enumeration value="Comm - Branding"/>
                    <xsd:enumeration value="Comm - Contracts &amp; Field Orders"/>
                    <xsd:enumeration value="Comm - CTM"/>
                    <xsd:enumeration value="Comm - Forms"/>
                    <xsd:enumeration value="Comm - GovDelivery"/>
                    <xsd:enumeration value="Comm - Graphics"/>
                    <xsd:enumeration value="Comm - In the Know"/>
                    <xsd:enumeration value="Comm - Marketing &amp; Outreach"/>
                    <xsd:enumeration value="Comm - News Media"/>
                    <xsd:enumeration value="Comm - Partnerships"/>
                    <xsd:enumeration value="Comm - Personnel"/>
                    <xsd:enumeration value="Comm - Planning"/>
                    <xsd:enumeration value="Comm - Processes &amp; Protocols"/>
                    <xsd:enumeration value="Comm - Product Development Guide"/>
                    <xsd:enumeration value="Comm - Professional Development"/>
                    <xsd:enumeration value="Comm - Reports &amp; Briefs"/>
                    <xsd:enumeration value="Comm - Resources"/>
                    <xsd:enumeration value="Comm - Social Media"/>
                    <xsd:enumeration value="Comm - Surveys"/>
                    <xsd:enumeration value="Comm - Talking Points"/>
                    <xsd:enumeration value="Comm - Templates"/>
                    <xsd:enumeration value="Comm - Tools"/>
                    <xsd:enumeration value="Comm - Websites"/>
                    <xsd:enumeration value="Compass"/>
                    <xsd:enumeration value="Competitive Grants"/>
                    <xsd:enumeration value="Complaints"/>
                    <xsd:enumeration value="Council"/>
                    <xsd:enumeration value="Degree Authorization"/>
                    <xsd:enumeration value="Dual Credit"/>
                    <xsd:enumeration value="Enrollment"/>
                    <xsd:enumeration value="Equity"/>
                    <xsd:enumeration value="External"/>
                    <xsd:enumeration value="Executive Office"/>
                    <xsd:enumeration value="FAFSA &amp; WASFA"/>
                    <xsd:enumeration value="GEAR UP"/>
                    <xsd:enumeration value="Health"/>
                    <xsd:enumeration value="Human Resources"/>
                    <xsd:enumeration value="IT"/>
                    <xsd:enumeration value="Legislative"/>
                    <xsd:enumeration value="National Guard"/>
                    <xsd:enumeration value="Otterbot"/>
                    <xsd:enumeration value="Passport"/>
                    <xsd:enumeration value="Policies and Protocols"/>
                    <xsd:enumeration value="Policy"/>
                    <xsd:enumeration value="Prior Learning"/>
                    <xsd:enumeration value="Regional Challenge Grants"/>
                    <xsd:enumeration value="Research"/>
                    <xsd:enumeration value="Residency"/>
                    <xsd:enumeration value="Roadmap &amp; SAP"/>
                    <xsd:enumeration value="SFA"/>
                    <xsd:enumeration value="Student Loan"/>
                    <xsd:enumeration value="Student Supports"/>
                    <xsd:enumeration value="SWS"/>
                    <xsd:enumeration value="Teachers"/>
                    <xsd:enumeration value="Transfers"/>
                    <xsd:enumeration value="Tuition"/>
                    <xsd:enumeration value="Veterans"/>
                    <xsd:enumeration value="WA529"/>
                    <xsd:enumeration value="Washboard"/>
                    <xsd:enumeration value="WCG"/>
                    <xsd:enumeration value="Workforce"/>
                    <xsd:enumeration value="Choice 75"/>
                  </xsd:restriction>
                </xsd:simpleType>
              </xsd:element>
            </xsd:sequence>
          </xsd:extension>
        </xsd:complexContent>
      </xsd:complexType>
    </xsd:element>
    <xsd:element name="MediaServiceMetadata" ma:index="7" nillable="true" ma:displayName="MediaServiceMetadata" ma:hidden="true" ma:internalName="MediaServiceMetadata" ma:readOnly="true">
      <xsd:simpleType>
        <xsd:restriction base="dms:Note"/>
      </xsd:simpleType>
    </xsd:element>
    <xsd:element name="MediaServiceFastMetadata" ma:index="8" nillable="true" ma:displayName="MediaServiceFastMetadata" ma:hidden="true" ma:internalName="MediaServiceFastMetadata" ma:readOnly="true">
      <xsd:simpleType>
        <xsd:restriction base="dms:Note"/>
      </xsd:simpleType>
    </xsd:element>
    <xsd:element name="MediaServiceAutoTags" ma:index="13" nillable="true" ma:displayName="Tags" ma:hidden="true" ma:internalName="MediaServiceAutoTags" ma:readOnly="true">
      <xsd:simpleType>
        <xsd:restriction base="dms:Text"/>
      </xsd:simpleType>
    </xsd:element>
    <xsd:element name="MediaServiceOCR" ma:index="14" nillable="true" ma:displayName="Extracted Text" ma:hidden="true" ma:internalName="MediaServiceOCR" ma:readOnly="true">
      <xsd:simpleType>
        <xsd:restriction base="dms:Note"/>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Audience" ma:index="19" nillable="true" ma:displayName="Audience" ma:format="Dropdown" ma:hidden="true" ma:internalName="Audience" ma:readOnly="false">
      <xsd:complexType>
        <xsd:complexContent>
          <xsd:extension base="dms:MultiChoice">
            <xsd:sequence>
              <xsd:element name="Value" maxOccurs="unbounded" minOccurs="0" nillable="true">
                <xsd:simpleType>
                  <xsd:restriction base="dms:Choice">
                    <xsd:enumeration value="K-12 Students-Families"/>
                    <xsd:enumeration value="K-12 Educators"/>
                    <xsd:enumeration value="K-12 Leaders"/>
                    <xsd:enumeration value="PS Students-Families"/>
                    <xsd:enumeration value="PS Admin"/>
                    <xsd:enumeration value="PS Leaders"/>
                    <xsd:enumeration value="Council members"/>
                    <xsd:enumeration value="Elected Officials"/>
                    <xsd:enumeration value="CBOs"/>
                    <xsd:enumeration value="Internal"/>
                  </xsd:restriction>
                </xsd:simpleType>
              </xsd:element>
            </xsd:sequence>
          </xsd:extension>
        </xsd:complexContent>
      </xsd:complex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360a6a1c-50a4-4ec0-87e3-f00760ffe76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0342cf-57d7-47d6-b188-dab1e1632426" elementFormDefault="qualified">
    <xsd:import namespace="http://schemas.microsoft.com/office/2006/documentManagement/types"/>
    <xsd:import namespace="http://schemas.microsoft.com/office/infopath/2007/PartnerControls"/>
    <xsd:element name="SharedWithUsers" ma:index="9"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hidden="true" ma:internalName="SharedWithDetails" ma:readOnly="true">
      <xsd:simpleType>
        <xsd:restriction base="dms:Note"/>
      </xsd:simpleType>
    </xsd:element>
    <xsd:element name="TaxCatchAll" ma:index="25" nillable="true" ma:displayName="Taxonomy Catch All Column" ma:hidden="true" ma:list="{3710e048-4136-4f9f-8c26-6297aa3b2efa}" ma:internalName="TaxCatchAll" ma:showField="CatchAllData" ma:web="2a0342cf-57d7-47d6-b188-dab1e16324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13A22F-5D9D-4651-9DF4-9E1F70339ECD}">
  <ds:schemaRefs>
    <ds:schemaRef ds:uri="http://schemas.openxmlformats.org/package/2006/metadata/core-properties"/>
    <ds:schemaRef ds:uri="http://www.w3.org/XML/1998/namespace"/>
    <ds:schemaRef ds:uri="http://schemas.microsoft.com/office/2006/documentManagement/types"/>
    <ds:schemaRef ds:uri="http://purl.org/dc/terms/"/>
    <ds:schemaRef ds:uri="http://schemas.microsoft.com/office/2006/metadata/properties"/>
    <ds:schemaRef ds:uri="http://purl.org/dc/elements/1.1/"/>
    <ds:schemaRef ds:uri="http://schemas.microsoft.com/office/infopath/2007/PartnerControls"/>
    <ds:schemaRef ds:uri="ec0e789d-0c70-4a02-b4ea-8eba4d8064fd"/>
    <ds:schemaRef ds:uri="0697e4ed-9bce-4540-9db2-c8074714d074"/>
    <ds:schemaRef ds:uri="http://purl.org/dc/dcmitype/"/>
  </ds:schemaRefs>
</ds:datastoreItem>
</file>

<file path=customXml/itemProps2.xml><?xml version="1.0" encoding="utf-8"?>
<ds:datastoreItem xmlns:ds="http://schemas.openxmlformats.org/officeDocument/2006/customXml" ds:itemID="{6860B0C7-BAED-42B5-B87D-C0161AD5583E}">
  <ds:schemaRefs>
    <ds:schemaRef ds:uri="http://schemas.microsoft.com/sharepoint/v3/contenttype/forms"/>
  </ds:schemaRefs>
</ds:datastoreItem>
</file>

<file path=customXml/itemProps3.xml><?xml version="1.0" encoding="utf-8"?>
<ds:datastoreItem xmlns:ds="http://schemas.openxmlformats.org/officeDocument/2006/customXml" ds:itemID="{7EA2E5BC-84BF-4687-9172-40022F6EE3B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Importance</vt:lpstr>
      <vt:lpstr>Impact Analysis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Da'Shon Carr</dc:creator>
  <cp:keywords/>
  <dc:description/>
  <cp:lastModifiedBy>Da'Shon Carr</cp:lastModifiedBy>
  <cp:revision/>
  <dcterms:created xsi:type="dcterms:W3CDTF">2025-08-02T14:34:40Z</dcterms:created>
  <dcterms:modified xsi:type="dcterms:W3CDTF">2025-10-31T21:36:21Z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0x0101004F3DD55CFCF0CD4AB964262FA2029D18</vt:lpwstr>
  </property>
  <property fmtid="{D5CDD505-2E9C-101B-9397-08002B2CF9AE}" pid="3" name="MediaServiceImageTags">
    <vt:lpwstr/>
  </property>
</Properties>
</file>